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el\Desktop\"/>
    </mc:Choice>
  </mc:AlternateContent>
  <bookViews>
    <workbookView xWindow="-15" yWindow="-15" windowWidth="9465" windowHeight="5250"/>
  </bookViews>
  <sheets>
    <sheet name="Undervisning" sheetId="1" r:id="rId1"/>
    <sheet name="Felksible tilrettelæggelse" sheetId="3" r:id="rId2"/>
    <sheet name="Statistik" sheetId="5" r:id="rId3"/>
  </sheets>
  <calcPr calcId="162913"/>
</workbook>
</file>

<file path=xl/calcChain.xml><?xml version="1.0" encoding="utf-8"?>
<calcChain xmlns="http://schemas.openxmlformats.org/spreadsheetml/2006/main">
  <c r="E6" i="3" l="1"/>
  <c r="C18" i="3" s="1"/>
  <c r="E13" i="3"/>
  <c r="E14" i="3" s="1"/>
  <c r="C24" i="3"/>
  <c r="D26" i="3"/>
  <c r="D18" i="1"/>
  <c r="G15" i="1"/>
  <c r="G14" i="1"/>
  <c r="G16" i="1"/>
  <c r="G17" i="1"/>
  <c r="C26" i="3"/>
  <c r="E9" i="3"/>
  <c r="E10" i="3"/>
  <c r="E11" i="3"/>
  <c r="E12" i="3"/>
  <c r="E8" i="3"/>
  <c r="E32" i="3"/>
  <c r="E33" i="3"/>
  <c r="E34" i="3" s="1"/>
  <c r="C23" i="3"/>
  <c r="D23" i="3"/>
  <c r="F21" i="1"/>
  <c r="D24" i="3"/>
  <c r="E24" i="3" s="1"/>
  <c r="C25" i="3"/>
  <c r="E25" i="3" s="1"/>
  <c r="D25" i="3"/>
  <c r="E43" i="3"/>
  <c r="F20" i="1"/>
  <c r="E48" i="3"/>
  <c r="E10" i="1"/>
  <c r="E16" i="5" s="1"/>
  <c r="E20" i="1"/>
  <c r="G20" i="1"/>
  <c r="E21" i="1"/>
  <c r="G21" i="1"/>
  <c r="E22" i="1"/>
  <c r="F22" i="1"/>
  <c r="G22" i="1" s="1"/>
  <c r="E37" i="3"/>
  <c r="G26" i="1"/>
  <c r="F36" i="1"/>
  <c r="C16" i="5"/>
  <c r="D16" i="5"/>
  <c r="D23" i="1"/>
  <c r="G11" i="1"/>
  <c r="G12" i="1" s="1"/>
  <c r="G16" i="5" l="1"/>
  <c r="G23" i="1"/>
  <c r="C17" i="3"/>
  <c r="E17" i="3" s="1"/>
  <c r="C19" i="3"/>
  <c r="E19" i="3" s="1"/>
  <c r="C16" i="3"/>
  <c r="E16" i="3" s="1"/>
  <c r="C20" i="3"/>
  <c r="E18" i="3"/>
  <c r="E20" i="3" s="1"/>
  <c r="E26" i="3"/>
  <c r="G18" i="1"/>
  <c r="G24" i="1" s="1"/>
  <c r="E23" i="3"/>
  <c r="G38" i="1"/>
  <c r="E41" i="3" s="1"/>
  <c r="E27" i="3" l="1"/>
  <c r="E28" i="3" s="1"/>
  <c r="E38" i="3" s="1"/>
  <c r="E39" i="3" s="1"/>
  <c r="E40" i="3" s="1"/>
  <c r="E42" i="3" s="1"/>
</calcChain>
</file>

<file path=xl/sharedStrings.xml><?xml version="1.0" encoding="utf-8"?>
<sst xmlns="http://schemas.openxmlformats.org/spreadsheetml/2006/main" count="122" uniqueCount="115">
  <si>
    <t xml:space="preserve"> </t>
  </si>
  <si>
    <t>Foredrag</t>
  </si>
  <si>
    <t xml:space="preserve"> 5. Instrumentalunder.</t>
  </si>
  <si>
    <t>Opgørelse af undervisningstimer</t>
  </si>
  <si>
    <t>Timer vedr. undervisning og studiekreds</t>
  </si>
  <si>
    <t>Timer vedr. undervisning af handicappede</t>
  </si>
  <si>
    <t>Timer vedr. instrumentalundervisning</t>
  </si>
  <si>
    <t>Antal undervisningstimer i alt</t>
  </si>
  <si>
    <t>Udgifter til lærerløn incl. ferie-, sygedagpenge, ATP m.v.</t>
  </si>
  <si>
    <t>Lærerløn til undervisning og studiekredse</t>
  </si>
  <si>
    <t>Lærerløn til undervisning af handicappede</t>
  </si>
  <si>
    <t>Lærerløn til instrumentalundervisning</t>
  </si>
  <si>
    <t>Foredragshonorar</t>
  </si>
  <si>
    <t>Afregningsperiodens kommunale tilskud</t>
  </si>
  <si>
    <t>Tilskudsbeløb til undervisning:</t>
  </si>
  <si>
    <t>Revisor</t>
  </si>
  <si>
    <t>Bemærkninger</t>
  </si>
  <si>
    <t>Dato og underskrift(er)</t>
  </si>
  <si>
    <t>Antal deltagere</t>
  </si>
  <si>
    <t>Lederhonorar til instrumentalundervisning</t>
  </si>
  <si>
    <t>Foreningen</t>
  </si>
  <si>
    <t>Revisors navn:</t>
  </si>
  <si>
    <t xml:space="preserve">     Antal foredrag:</t>
  </si>
  <si>
    <t xml:space="preserve">  I alt</t>
  </si>
  <si>
    <t xml:space="preserve"> 3. Manuelle fag</t>
  </si>
  <si>
    <t xml:space="preserve"> 4. Musiske fag</t>
  </si>
  <si>
    <t xml:space="preserve"> 1. Grundlæggende fag</t>
  </si>
  <si>
    <t xml:space="preserve"> 2. Sundheds fag</t>
  </si>
  <si>
    <t xml:space="preserve"> 6. Kulturfag</t>
  </si>
  <si>
    <t xml:space="preserve"> 7. Personlighed</t>
  </si>
  <si>
    <t xml:space="preserve"> 8.Kommunikation</t>
  </si>
  <si>
    <t>Opgørelse af timer til fleksible tilrettelæggelsesformer</t>
  </si>
  <si>
    <t>Timer for ikke handicappede</t>
  </si>
  <si>
    <t>Timer for handicappede</t>
  </si>
  <si>
    <t>Antal i alt</t>
  </si>
  <si>
    <t>Afholdte udgifter til fleksible tilrettelæggelsesformer</t>
  </si>
  <si>
    <t>Lærerløn</t>
  </si>
  <si>
    <t>Internetadgang/fjernundervisning</t>
  </si>
  <si>
    <t>Undervisningsmaterialer</t>
  </si>
  <si>
    <t>Lokaleudgifter</t>
  </si>
  <si>
    <t>Annoncering</t>
  </si>
  <si>
    <t>I alt</t>
  </si>
  <si>
    <t>Samlet tilskudsberettiget tilskud til undervisning og foredrag</t>
  </si>
  <si>
    <t>Udgift til ikke handicappede</t>
  </si>
  <si>
    <t>Udgift til handicappede</t>
  </si>
  <si>
    <t>Udgift til små hold</t>
  </si>
  <si>
    <t>Timer til fjernundervisning</t>
  </si>
  <si>
    <t>Udgifter til fjernundervisning</t>
  </si>
  <si>
    <t>Tilskud i alt</t>
  </si>
  <si>
    <t>Maksimalt tilskud i alt</t>
  </si>
  <si>
    <t>A</t>
  </si>
  <si>
    <t>B</t>
  </si>
  <si>
    <t>Opgørelse af tilskud til debatskabende aktiviteter</t>
  </si>
  <si>
    <t>Honorar</t>
  </si>
  <si>
    <t>10% af tilskuddet afsat til debatskabende aktiviteter</t>
  </si>
  <si>
    <t>Administration</t>
  </si>
  <si>
    <t>Afregning af tilskud til folkeoplysende voksenundervisning</t>
  </si>
  <si>
    <t xml:space="preserve">10% af tilskuddet der skal anvendes til debatskabende aktiviteter </t>
  </si>
  <si>
    <t>Lederhonorar</t>
  </si>
  <si>
    <t>Materialer</t>
  </si>
  <si>
    <t>Annoncer</t>
  </si>
  <si>
    <t>Andre PR udgifter</t>
  </si>
  <si>
    <t>Diverse udgifter</t>
  </si>
  <si>
    <t>Udgifter i alt</t>
  </si>
  <si>
    <t>Beløb der kan anvendes til fleksible tilrettelæggelsesformer</t>
  </si>
  <si>
    <t>i alt</t>
  </si>
  <si>
    <t>handicappede</t>
  </si>
  <si>
    <t>Undervisnings-</t>
  </si>
  <si>
    <t>timer</t>
  </si>
  <si>
    <t>%</t>
  </si>
  <si>
    <t>Foreningens navn:</t>
  </si>
  <si>
    <t>Modtaget dato</t>
  </si>
  <si>
    <t>Afregningsperiode</t>
  </si>
  <si>
    <t>Udfyldes af kommunen</t>
  </si>
  <si>
    <t>Samlet beløb til tilbagebetaling</t>
  </si>
  <si>
    <t>Tilskud til fleksible tiltrettelæggelsesformer inkl. lederhonorar kan højest udgøre:</t>
  </si>
  <si>
    <t>Oplysning om udgifter til debatskabende udgifter</t>
  </si>
  <si>
    <t>Tilskud til fleksible tiltrettelæggelsesformer inkl. lederhonorar</t>
  </si>
  <si>
    <t>Tilbagebetaling at tilskud til undervisning og fleksible tilrettelæggelsesformer</t>
  </si>
  <si>
    <t>Evt. tilbagebetaling af 10% pulje</t>
  </si>
  <si>
    <t>Statistiske oplysninger</t>
  </si>
  <si>
    <t>Beløb tilbagebetales hvis det er negativ, transport til side 2</t>
  </si>
  <si>
    <t>Udgifter til handicappede</t>
  </si>
  <si>
    <t>Lederhonorar til undervisning, studiekredse og foredrag</t>
  </si>
  <si>
    <t>Lederhonorar til undervisning af handicappede</t>
  </si>
  <si>
    <t>Samlet Tilskud til undervisning og fleksible tilrettelæggelsesformer</t>
  </si>
  <si>
    <t>Deltagerbetaling</t>
  </si>
  <si>
    <t>Deltagerbetaling ved undervisning og studiekreds</t>
  </si>
  <si>
    <t>Deltagerbetaling ved fleksible tilrettelæggelsesformer</t>
  </si>
  <si>
    <t>Periodens samlede deltagerbetaling</t>
  </si>
  <si>
    <t>Heraf under 18 år</t>
  </si>
  <si>
    <t>Antal deltagere ved foredrag</t>
  </si>
  <si>
    <t>Antal deltagere ved debatskabende aktiviteter</t>
  </si>
  <si>
    <t>Timer fleksible</t>
  </si>
  <si>
    <t>gelsesformer</t>
  </si>
  <si>
    <t>tilrettelæg-</t>
  </si>
  <si>
    <t>Heraf</t>
  </si>
  <si>
    <t xml:space="preserve">Deltagerbetaling ved debatskabende aktiviteter, 10% </t>
  </si>
  <si>
    <t xml:space="preserve">Timer tilrettelagt som små hold </t>
  </si>
  <si>
    <t>Den tilskudsbettigede udgift er den mindste af A og B</t>
  </si>
  <si>
    <t>Fleksible tilrettelæggelsesformer er højest 40% af tilskud til undervisning</t>
  </si>
  <si>
    <t>Højeste udgift pr. time findes på KL´s hjemmeside</t>
  </si>
  <si>
    <t>Lederhonorar højest 20% af udgifterne</t>
  </si>
  <si>
    <t>x 6</t>
  </si>
  <si>
    <t>Journal nr. 18.15.01Ø40</t>
  </si>
  <si>
    <t>Udgifter til lederhonorar, dog højest 13% af lærerløn.</t>
  </si>
  <si>
    <t>Foreningens bestyrelse:</t>
  </si>
  <si>
    <t>Fejl !!!</t>
  </si>
  <si>
    <t>Samlet tilskud til fleksible tilrettelæggelsesformer, dog højest 40% af undervisnig</t>
  </si>
  <si>
    <t>Samlet tilskud til undervisning, studiekreds og foredrag</t>
  </si>
  <si>
    <t>9. Andet</t>
  </si>
  <si>
    <t>Afregning af tilskud til folkeoplysende voksenundervisning Dragør Kommune</t>
  </si>
  <si>
    <t xml:space="preserve">Afregning af det samlede tilskud </t>
  </si>
  <si>
    <t xml:space="preserve">Til Dragør Kommune senest 1. april </t>
  </si>
  <si>
    <r>
      <t>202</t>
    </r>
    <r>
      <rPr>
        <b/>
        <sz val="12"/>
        <color rgb="FFFF0000"/>
        <rFont val="Verdana"/>
        <family val="2"/>
      </rPr>
      <t>X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</si>
</sst>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(* #,##0_);_(* \(#,##0\);_(* &quot;-&quot;_);_(@_)"/>
    <numFmt numFmtId="165" formatCode="_(* #,##0.00_);_(* \(#,##0.00\);_(* &quot;-&quot;??_);_(@_)"/>
    <numFmt numFmtId="166" formatCode="_ * #,##0.0_ ;_ * \-#,##0.0_ ;_ * &quot;-&quot;??_ ;_ @_ "/>
    <numFmt numFmtId="167" formatCode="_ * #,##0_ ;_ * \-#,##0_ ;_ * &quot;-&quot;??_ ;_ @_ "/>
    <numFmt numFmtId="168" formatCode="dd/mm/yy;@"/>
    <numFmt numFmtId="169" formatCode="_(* #,##0.0_);_(* \(#,##0.0\);_(* &quot;-&quot;??_);_(@_)"/>
  </numFmts>
  <fonts count="16" x14ac:knownFonts="1">
    <font>
      <sz val="10"/>
      <name val="Arial"/>
    </font>
    <font>
      <sz val="10"/>
      <name val="Arial"/>
      <family val="2"/>
    </font>
    <font>
      <sz val="10"/>
      <name val="Verdana"/>
      <family val="2"/>
    </font>
    <font>
      <sz val="8"/>
      <name val="Verdana"/>
      <family val="2"/>
    </font>
    <font>
      <sz val="12"/>
      <name val="Verdana"/>
      <family val="2"/>
    </font>
    <font>
      <b/>
      <i/>
      <sz val="10"/>
      <name val="Verdana"/>
      <family val="2"/>
    </font>
    <font>
      <sz val="9"/>
      <name val="Verdana"/>
      <family val="2"/>
    </font>
    <font>
      <b/>
      <sz val="10"/>
      <name val="Verdana"/>
      <family val="2"/>
    </font>
    <font>
      <i/>
      <sz val="10"/>
      <name val="Verdana"/>
      <family val="2"/>
    </font>
    <font>
      <sz val="10"/>
      <color indexed="40"/>
      <name val="Verdana"/>
      <family val="2"/>
    </font>
    <font>
      <b/>
      <sz val="10"/>
      <color indexed="8"/>
      <name val="Verdana"/>
      <family val="2"/>
    </font>
    <font>
      <b/>
      <sz val="12"/>
      <name val="Verdana"/>
      <family val="2"/>
    </font>
    <font>
      <b/>
      <sz val="8"/>
      <name val="Verdana"/>
      <family val="2"/>
    </font>
    <font>
      <b/>
      <sz val="10"/>
      <color indexed="10"/>
      <name val="Verdana"/>
      <family val="2"/>
    </font>
    <font>
      <sz val="11"/>
      <name val="Verdana"/>
      <family val="2"/>
    </font>
    <font>
      <b/>
      <sz val="12"/>
      <color rgb="FFFF000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205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0" xfId="0" applyFont="1" applyBorder="1"/>
    <xf numFmtId="0" fontId="3" fillId="0" borderId="1" xfId="0" applyFont="1" applyBorder="1"/>
    <xf numFmtId="0" fontId="2" fillId="0" borderId="3" xfId="0" applyFont="1" applyBorder="1"/>
    <xf numFmtId="165" fontId="2" fillId="0" borderId="0" xfId="0" applyNumberFormat="1" applyFont="1"/>
    <xf numFmtId="0" fontId="7" fillId="0" borderId="4" xfId="0" applyFont="1" applyBorder="1" applyAlignment="1">
      <alignment horizontal="right"/>
    </xf>
    <xf numFmtId="0" fontId="2" fillId="0" borderId="3" xfId="0" applyFont="1" applyBorder="1" applyProtection="1">
      <protection locked="0"/>
    </xf>
    <xf numFmtId="0" fontId="2" fillId="0" borderId="0" xfId="0" applyFont="1" applyBorder="1" applyProtection="1">
      <protection locked="0"/>
    </xf>
    <xf numFmtId="0" fontId="7" fillId="0" borderId="5" xfId="0" applyFont="1" applyBorder="1" applyProtection="1">
      <protection locked="0"/>
    </xf>
    <xf numFmtId="0" fontId="2" fillId="0" borderId="6" xfId="0" applyFont="1" applyBorder="1" applyProtection="1">
      <protection locked="0"/>
    </xf>
    <xf numFmtId="0" fontId="7" fillId="0" borderId="0" xfId="0" applyFont="1" applyBorder="1" applyProtection="1">
      <protection locked="0"/>
    </xf>
    <xf numFmtId="0" fontId="2" fillId="0" borderId="7" xfId="0" applyFont="1" applyBorder="1" applyProtection="1">
      <protection locked="0"/>
    </xf>
    <xf numFmtId="0" fontId="2" fillId="2" borderId="0" xfId="0" applyFont="1" applyFill="1" applyBorder="1"/>
    <xf numFmtId="0" fontId="5" fillId="2" borderId="0" xfId="0" applyFont="1" applyFill="1" applyBorder="1" applyAlignment="1">
      <alignment horizontal="right"/>
    </xf>
    <xf numFmtId="0" fontId="9" fillId="2" borderId="1" xfId="0" applyFont="1" applyFill="1" applyBorder="1"/>
    <xf numFmtId="0" fontId="4" fillId="2" borderId="2" xfId="0" applyFont="1" applyFill="1" applyBorder="1"/>
    <xf numFmtId="0" fontId="2" fillId="2" borderId="2" xfId="0" applyFont="1" applyFill="1" applyBorder="1"/>
    <xf numFmtId="0" fontId="2" fillId="2" borderId="4" xfId="0" applyFont="1" applyFill="1" applyBorder="1"/>
    <xf numFmtId="0" fontId="9" fillId="2" borderId="3" xfId="0" applyFont="1" applyFill="1" applyBorder="1"/>
    <xf numFmtId="0" fontId="2" fillId="2" borderId="5" xfId="0" applyFont="1" applyFill="1" applyBorder="1"/>
    <xf numFmtId="0" fontId="4" fillId="2" borderId="0" xfId="0" applyFont="1" applyFill="1" applyBorder="1"/>
    <xf numFmtId="0" fontId="2" fillId="2" borderId="7" xfId="0" applyFont="1" applyFill="1" applyBorder="1"/>
    <xf numFmtId="0" fontId="2" fillId="2" borderId="8" xfId="0" applyFont="1" applyFill="1" applyBorder="1"/>
    <xf numFmtId="165" fontId="2" fillId="3" borderId="9" xfId="1" applyFont="1" applyFill="1" applyBorder="1"/>
    <xf numFmtId="165" fontId="2" fillId="3" borderId="10" xfId="0" applyNumberFormat="1" applyFont="1" applyFill="1" applyBorder="1"/>
    <xf numFmtId="0" fontId="10" fillId="2" borderId="3" xfId="0" applyFont="1" applyFill="1" applyBorder="1" applyAlignment="1">
      <alignment horizontal="right"/>
    </xf>
    <xf numFmtId="0" fontId="2" fillId="2" borderId="3" xfId="0" applyFont="1" applyFill="1" applyBorder="1"/>
    <xf numFmtId="0" fontId="7" fillId="2" borderId="3" xfId="0" applyFont="1" applyFill="1" applyBorder="1" applyAlignment="1">
      <alignment horizontal="right"/>
    </xf>
    <xf numFmtId="0" fontId="2" fillId="2" borderId="6" xfId="0" applyFont="1" applyFill="1" applyBorder="1"/>
    <xf numFmtId="0" fontId="2" fillId="2" borderId="1" xfId="0" applyFont="1" applyFill="1" applyBorder="1"/>
    <xf numFmtId="165" fontId="2" fillId="2" borderId="5" xfId="1" applyFont="1" applyFill="1" applyBorder="1"/>
    <xf numFmtId="165" fontId="2" fillId="3" borderId="10" xfId="1" applyFont="1" applyFill="1" applyBorder="1"/>
    <xf numFmtId="168" fontId="2" fillId="2" borderId="0" xfId="0" applyNumberFormat="1" applyFont="1" applyFill="1" applyBorder="1"/>
    <xf numFmtId="165" fontId="2" fillId="2" borderId="8" xfId="1" applyFont="1" applyFill="1" applyBorder="1"/>
    <xf numFmtId="165" fontId="7" fillId="0" borderId="10" xfId="1" applyNumberFormat="1" applyFont="1" applyFill="1" applyBorder="1" applyAlignment="1" applyProtection="1">
      <alignment horizontal="right"/>
      <protection locked="0"/>
    </xf>
    <xf numFmtId="165" fontId="7" fillId="3" borderId="10" xfId="1" applyNumberFormat="1" applyFont="1" applyFill="1" applyBorder="1" applyAlignment="1" applyProtection="1">
      <alignment horizontal="right"/>
    </xf>
    <xf numFmtId="165" fontId="2" fillId="2" borderId="0" xfId="1" applyFont="1" applyFill="1" applyBorder="1" applyAlignment="1">
      <alignment horizontal="center"/>
    </xf>
    <xf numFmtId="165" fontId="7" fillId="3" borderId="10" xfId="1" applyFont="1" applyFill="1" applyBorder="1" applyAlignment="1">
      <alignment horizontal="right"/>
    </xf>
    <xf numFmtId="165" fontId="2" fillId="2" borderId="7" xfId="1" applyFont="1" applyFill="1" applyBorder="1" applyAlignment="1">
      <alignment horizontal="center"/>
    </xf>
    <xf numFmtId="165" fontId="5" fillId="2" borderId="0" xfId="0" applyNumberFormat="1" applyFont="1" applyFill="1" applyBorder="1" applyAlignment="1">
      <alignment horizontal="right"/>
    </xf>
    <xf numFmtId="0" fontId="4" fillId="2" borderId="0" xfId="0" applyFont="1" applyFill="1" applyBorder="1" applyAlignment="1">
      <alignment horizontal="left"/>
    </xf>
    <xf numFmtId="0" fontId="2" fillId="0" borderId="10" xfId="0" applyFont="1" applyFill="1" applyBorder="1" applyAlignment="1" applyProtection="1">
      <protection locked="0"/>
    </xf>
    <xf numFmtId="166" fontId="7" fillId="3" borderId="11" xfId="1" applyNumberFormat="1" applyFont="1" applyFill="1" applyBorder="1" applyProtection="1"/>
    <xf numFmtId="165" fontId="7" fillId="3" borderId="11" xfId="1" applyNumberFormat="1" applyFont="1" applyFill="1" applyBorder="1" applyAlignment="1" applyProtection="1">
      <alignment horizontal="right"/>
    </xf>
    <xf numFmtId="165" fontId="7" fillId="3" borderId="10" xfId="1" applyFont="1" applyFill="1" applyBorder="1"/>
    <xf numFmtId="0" fontId="4" fillId="2" borderId="2" xfId="0" applyFont="1" applyFill="1" applyBorder="1" applyAlignment="1">
      <alignment horizontal="left"/>
    </xf>
    <xf numFmtId="165" fontId="5" fillId="2" borderId="2" xfId="0" applyNumberFormat="1" applyFont="1" applyFill="1" applyBorder="1" applyAlignment="1">
      <alignment horizontal="right"/>
    </xf>
    <xf numFmtId="165" fontId="7" fillId="3" borderId="11" xfId="1" applyNumberFormat="1" applyFont="1" applyFill="1" applyBorder="1" applyProtection="1"/>
    <xf numFmtId="165" fontId="7" fillId="3" borderId="10" xfId="1" applyNumberFormat="1" applyFont="1" applyFill="1" applyBorder="1" applyProtection="1"/>
    <xf numFmtId="0" fontId="6" fillId="3" borderId="6" xfId="0" applyFont="1" applyFill="1" applyBorder="1"/>
    <xf numFmtId="12" fontId="2" fillId="3" borderId="10" xfId="0" applyNumberFormat="1" applyFont="1" applyFill="1" applyBorder="1" applyAlignment="1">
      <alignment horizontal="center"/>
    </xf>
    <xf numFmtId="12" fontId="2" fillId="3" borderId="9" xfId="0" applyNumberFormat="1" applyFont="1" applyFill="1" applyBorder="1" applyAlignment="1">
      <alignment horizontal="center"/>
    </xf>
    <xf numFmtId="0" fontId="6" fillId="3" borderId="12" xfId="0" applyFont="1" applyFill="1" applyBorder="1"/>
    <xf numFmtId="0" fontId="2" fillId="3" borderId="12" xfId="0" applyFont="1" applyFill="1" applyBorder="1" applyAlignment="1">
      <alignment horizontal="left"/>
    </xf>
    <xf numFmtId="0" fontId="2" fillId="3" borderId="10" xfId="0" applyFont="1" applyFill="1" applyBorder="1"/>
    <xf numFmtId="0" fontId="2" fillId="3" borderId="13" xfId="0" applyFont="1" applyFill="1" applyBorder="1"/>
    <xf numFmtId="165" fontId="8" fillId="3" borderId="10" xfId="0" applyNumberFormat="1" applyFont="1" applyFill="1" applyBorder="1"/>
    <xf numFmtId="0" fontId="2" fillId="3" borderId="12" xfId="0" applyFont="1" applyFill="1" applyBorder="1"/>
    <xf numFmtId="0" fontId="2" fillId="3" borderId="14" xfId="0" applyFont="1" applyFill="1" applyBorder="1"/>
    <xf numFmtId="0" fontId="2" fillId="3" borderId="11" xfId="0" applyFont="1" applyFill="1" applyBorder="1"/>
    <xf numFmtId="0" fontId="2" fillId="3" borderId="1" xfId="0" quotePrefix="1" applyFont="1" applyFill="1" applyBorder="1" applyAlignment="1">
      <alignment horizontal="left"/>
    </xf>
    <xf numFmtId="0" fontId="2" fillId="3" borderId="2" xfId="0" applyFont="1" applyFill="1" applyBorder="1"/>
    <xf numFmtId="0" fontId="2" fillId="3" borderId="4" xfId="0" applyFont="1" applyFill="1" applyBorder="1"/>
    <xf numFmtId="0" fontId="6" fillId="3" borderId="12" xfId="0" applyFont="1" applyFill="1" applyBorder="1" applyAlignment="1">
      <alignment horizontal="left"/>
    </xf>
    <xf numFmtId="0" fontId="6" fillId="3" borderId="14" xfId="0" applyFont="1" applyFill="1" applyBorder="1" applyAlignment="1">
      <alignment horizontal="left"/>
    </xf>
    <xf numFmtId="0" fontId="6" fillId="3" borderId="11" xfId="0" applyFont="1" applyFill="1" applyBorder="1" applyAlignment="1">
      <alignment horizontal="left"/>
    </xf>
    <xf numFmtId="0" fontId="2" fillId="3" borderId="7" xfId="0" applyFont="1" applyFill="1" applyBorder="1"/>
    <xf numFmtId="0" fontId="6" fillId="3" borderId="6" xfId="0" quotePrefix="1" applyFont="1" applyFill="1" applyBorder="1" applyAlignment="1">
      <alignment horizontal="left"/>
    </xf>
    <xf numFmtId="165" fontId="2" fillId="3" borderId="12" xfId="1" applyFont="1" applyFill="1" applyBorder="1" applyAlignment="1">
      <alignment horizontal="center"/>
    </xf>
    <xf numFmtId="0" fontId="2" fillId="3" borderId="9" xfId="0" applyFont="1" applyFill="1" applyBorder="1"/>
    <xf numFmtId="165" fontId="7" fillId="3" borderId="8" xfId="1" applyFont="1" applyFill="1" applyBorder="1" applyAlignment="1" applyProtection="1">
      <alignment horizontal="right"/>
    </xf>
    <xf numFmtId="165" fontId="2" fillId="3" borderId="10" xfId="1" applyFont="1" applyFill="1" applyBorder="1" applyAlignment="1">
      <alignment horizontal="center"/>
    </xf>
    <xf numFmtId="0" fontId="2" fillId="2" borderId="0" xfId="0" applyFont="1" applyFill="1" applyBorder="1" applyAlignment="1"/>
    <xf numFmtId="0" fontId="7" fillId="0" borderId="15" xfId="0" applyFont="1" applyFill="1" applyBorder="1" applyAlignment="1" applyProtection="1">
      <alignment horizontal="right"/>
      <protection locked="0"/>
    </xf>
    <xf numFmtId="0" fontId="7" fillId="0" borderId="16" xfId="0" applyFont="1" applyFill="1" applyBorder="1" applyAlignment="1" applyProtection="1">
      <alignment horizontal="right"/>
      <protection locked="0"/>
    </xf>
    <xf numFmtId="164" fontId="7" fillId="3" borderId="16" xfId="0" applyNumberFormat="1" applyFont="1" applyFill="1" applyBorder="1" applyAlignment="1" applyProtection="1">
      <alignment horizontal="right"/>
    </xf>
    <xf numFmtId="164" fontId="7" fillId="3" borderId="8" xfId="0" applyNumberFormat="1" applyFont="1" applyFill="1" applyBorder="1" applyAlignment="1" applyProtection="1">
      <alignment horizontal="right"/>
    </xf>
    <xf numFmtId="0" fontId="2" fillId="3" borderId="14" xfId="0" applyFont="1" applyFill="1" applyBorder="1" applyAlignment="1">
      <alignment horizontal="center"/>
    </xf>
    <xf numFmtId="164" fontId="7" fillId="3" borderId="9" xfId="0" applyNumberFormat="1" applyFont="1" applyFill="1" applyBorder="1" applyAlignment="1" applyProtection="1">
      <alignment horizontal="right"/>
    </xf>
    <xf numFmtId="0" fontId="6" fillId="3" borderId="6" xfId="0" applyFont="1" applyFill="1" applyBorder="1" applyAlignment="1">
      <alignment horizontal="left"/>
    </xf>
    <xf numFmtId="12" fontId="2" fillId="3" borderId="10" xfId="0" applyNumberFormat="1" applyFont="1" applyFill="1" applyBorder="1" applyAlignment="1"/>
    <xf numFmtId="12" fontId="2" fillId="3" borderId="9" xfId="0" applyNumberFormat="1" applyFont="1" applyFill="1" applyBorder="1" applyAlignment="1"/>
    <xf numFmtId="167" fontId="7" fillId="0" borderId="10" xfId="1" applyNumberFormat="1" applyFont="1" applyFill="1" applyBorder="1" applyAlignment="1" applyProtection="1">
      <alignment horizontal="right"/>
      <protection locked="0"/>
    </xf>
    <xf numFmtId="167" fontId="7" fillId="0" borderId="9" xfId="1" applyNumberFormat="1" applyFont="1" applyFill="1" applyBorder="1" applyAlignment="1" applyProtection="1">
      <alignment horizontal="right"/>
      <protection locked="0"/>
    </xf>
    <xf numFmtId="165" fontId="2" fillId="3" borderId="11" xfId="0" applyNumberFormat="1" applyFont="1" applyFill="1" applyBorder="1" applyAlignment="1" applyProtection="1">
      <alignment horizontal="right"/>
    </xf>
    <xf numFmtId="165" fontId="2" fillId="3" borderId="10" xfId="1" applyNumberFormat="1" applyFont="1" applyFill="1" applyBorder="1" applyAlignment="1" applyProtection="1">
      <alignment horizontal="right"/>
    </xf>
    <xf numFmtId="0" fontId="2" fillId="0" borderId="0" xfId="0" applyFont="1" applyFill="1"/>
    <xf numFmtId="0" fontId="2" fillId="0" borderId="7" xfId="0" applyFont="1" applyFill="1" applyBorder="1" applyAlignment="1" applyProtection="1">
      <alignment horizontal="right"/>
      <protection locked="0"/>
    </xf>
    <xf numFmtId="0" fontId="2" fillId="0" borderId="14" xfId="0" applyFont="1" applyFill="1" applyBorder="1" applyAlignment="1" applyProtection="1">
      <alignment horizontal="right"/>
      <protection locked="0"/>
    </xf>
    <xf numFmtId="0" fontId="2" fillId="0" borderId="9" xfId="0" applyFont="1" applyFill="1" applyBorder="1" applyAlignment="1" applyProtection="1">
      <alignment horizontal="right"/>
      <protection locked="0"/>
    </xf>
    <xf numFmtId="0" fontId="2" fillId="0" borderId="17" xfId="0" applyFont="1" applyFill="1" applyBorder="1" applyAlignment="1" applyProtection="1">
      <alignment horizontal="right"/>
      <protection locked="0"/>
    </xf>
    <xf numFmtId="0" fontId="2" fillId="0" borderId="10" xfId="0" applyFont="1" applyFill="1" applyBorder="1" applyAlignment="1" applyProtection="1">
      <alignment horizontal="right"/>
      <protection locked="0"/>
    </xf>
    <xf numFmtId="166" fontId="2" fillId="0" borderId="9" xfId="1" applyNumberFormat="1" applyFont="1" applyFill="1" applyBorder="1" applyAlignment="1" applyProtection="1">
      <alignment horizontal="right"/>
      <protection locked="0"/>
    </xf>
    <xf numFmtId="166" fontId="2" fillId="0" borderId="10" xfId="1" applyNumberFormat="1" applyFont="1" applyFill="1" applyBorder="1" applyAlignment="1" applyProtection="1">
      <alignment horizontal="right"/>
      <protection locked="0"/>
    </xf>
    <xf numFmtId="0" fontId="2" fillId="2" borderId="0" xfId="0" applyFont="1" applyFill="1" applyBorder="1" applyProtection="1">
      <protection locked="0"/>
    </xf>
    <xf numFmtId="0" fontId="7" fillId="2" borderId="0" xfId="0" applyFont="1" applyFill="1" applyBorder="1" applyAlignment="1">
      <alignment horizontal="right"/>
    </xf>
    <xf numFmtId="0" fontId="7" fillId="2" borderId="0" xfId="0" applyFont="1" applyFill="1" applyBorder="1"/>
    <xf numFmtId="0" fontId="2" fillId="0" borderId="2" xfId="0" applyFont="1" applyBorder="1" applyProtection="1">
      <protection locked="0"/>
    </xf>
    <xf numFmtId="0" fontId="2" fillId="3" borderId="10" xfId="0" quotePrefix="1" applyFont="1" applyFill="1" applyBorder="1" applyAlignment="1">
      <alignment horizontal="left"/>
    </xf>
    <xf numFmtId="0" fontId="2" fillId="3" borderId="3" xfId="0" quotePrefix="1" applyFont="1" applyFill="1" applyBorder="1" applyAlignment="1">
      <alignment horizontal="left"/>
    </xf>
    <xf numFmtId="0" fontId="2" fillId="3" borderId="12" xfId="0" quotePrefix="1" applyFont="1" applyFill="1" applyBorder="1" applyAlignment="1">
      <alignment horizontal="left"/>
    </xf>
    <xf numFmtId="0" fontId="2" fillId="3" borderId="12" xfId="0" applyFont="1" applyFill="1" applyBorder="1" applyProtection="1"/>
    <xf numFmtId="0" fontId="12" fillId="3" borderId="9" xfId="0" applyFont="1" applyFill="1" applyBorder="1" applyAlignment="1">
      <alignment horizontal="center"/>
    </xf>
    <xf numFmtId="0" fontId="12" fillId="3" borderId="7" xfId="0" applyFont="1" applyFill="1" applyBorder="1" applyAlignment="1">
      <alignment horizontal="center"/>
    </xf>
    <xf numFmtId="0" fontId="12" fillId="3" borderId="13" xfId="0" applyFont="1" applyFill="1" applyBorder="1" applyAlignment="1">
      <alignment horizontal="center"/>
    </xf>
    <xf numFmtId="0" fontId="12" fillId="3" borderId="2" xfId="0" applyFont="1" applyFill="1" applyBorder="1" applyAlignment="1">
      <alignment horizontal="center"/>
    </xf>
    <xf numFmtId="0" fontId="12" fillId="3" borderId="4" xfId="0" applyFont="1" applyFill="1" applyBorder="1" applyAlignment="1">
      <alignment horizontal="center"/>
    </xf>
    <xf numFmtId="0" fontId="12" fillId="3" borderId="8" xfId="0" applyFont="1" applyFill="1" applyBorder="1" applyAlignment="1">
      <alignment horizontal="center"/>
    </xf>
    <xf numFmtId="167" fontId="7" fillId="3" borderId="10" xfId="1" applyNumberFormat="1" applyFont="1" applyFill="1" applyBorder="1" applyAlignment="1" applyProtection="1">
      <alignment horizontal="right"/>
    </xf>
    <xf numFmtId="167" fontId="7" fillId="3" borderId="14" xfId="1" applyNumberFormat="1" applyFont="1" applyFill="1" applyBorder="1" applyAlignment="1" applyProtection="1">
      <alignment horizontal="right"/>
    </xf>
    <xf numFmtId="0" fontId="2" fillId="0" borderId="10" xfId="0" applyFont="1" applyBorder="1" applyProtection="1">
      <protection locked="0"/>
    </xf>
    <xf numFmtId="165" fontId="2" fillId="0" borderId="12" xfId="1" applyFont="1" applyBorder="1" applyAlignment="1" applyProtection="1">
      <alignment horizontal="center"/>
      <protection locked="0"/>
    </xf>
    <xf numFmtId="165" fontId="2" fillId="0" borderId="10" xfId="1" applyFont="1" applyBorder="1" applyProtection="1">
      <protection locked="0"/>
    </xf>
    <xf numFmtId="165" fontId="2" fillId="0" borderId="9" xfId="1" applyFont="1" applyBorder="1" applyProtection="1">
      <protection locked="0"/>
    </xf>
    <xf numFmtId="166" fontId="2" fillId="0" borderId="8" xfId="1" applyNumberFormat="1" applyFont="1" applyBorder="1" applyProtection="1">
      <protection locked="0"/>
    </xf>
    <xf numFmtId="166" fontId="2" fillId="0" borderId="11" xfId="1" applyNumberFormat="1" applyFont="1" applyBorder="1" applyProtection="1">
      <protection locked="0"/>
    </xf>
    <xf numFmtId="166" fontId="2" fillId="0" borderId="5" xfId="1" applyNumberFormat="1" applyFont="1" applyBorder="1" applyProtection="1">
      <protection locked="0"/>
    </xf>
    <xf numFmtId="168" fontId="7" fillId="3" borderId="14" xfId="0" applyNumberFormat="1" applyFont="1" applyFill="1" applyBorder="1" applyAlignment="1">
      <alignment horizontal="left"/>
    </xf>
    <xf numFmtId="168" fontId="2" fillId="3" borderId="14" xfId="0" applyNumberFormat="1" applyFont="1" applyFill="1" applyBorder="1" applyAlignment="1">
      <alignment horizontal="left"/>
    </xf>
    <xf numFmtId="0" fontId="4" fillId="2" borderId="0" xfId="0" applyFont="1" applyFill="1"/>
    <xf numFmtId="0" fontId="11" fillId="0" borderId="10" xfId="0" applyFont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protection locked="0"/>
    </xf>
    <xf numFmtId="165" fontId="2" fillId="0" borderId="6" xfId="1" applyFont="1" applyBorder="1" applyAlignment="1" applyProtection="1">
      <alignment horizontal="center"/>
      <protection locked="0"/>
    </xf>
    <xf numFmtId="165" fontId="2" fillId="0" borderId="1" xfId="1" applyFont="1" applyBorder="1" applyAlignment="1" applyProtection="1">
      <alignment horizontal="center"/>
      <protection locked="0"/>
    </xf>
    <xf numFmtId="165" fontId="2" fillId="3" borderId="6" xfId="1" applyFont="1" applyFill="1" applyBorder="1" applyAlignment="1">
      <alignment horizontal="center"/>
    </xf>
    <xf numFmtId="165" fontId="7" fillId="3" borderId="11" xfId="1" applyFont="1" applyFill="1" applyBorder="1" applyAlignment="1" applyProtection="1">
      <alignment horizontal="right"/>
    </xf>
    <xf numFmtId="165" fontId="2" fillId="2" borderId="0" xfId="0" applyNumberFormat="1" applyFont="1" applyFill="1" applyBorder="1"/>
    <xf numFmtId="165" fontId="2" fillId="3" borderId="10" xfId="0" applyNumberFormat="1" applyFont="1" applyFill="1" applyBorder="1" applyProtection="1">
      <protection locked="0"/>
    </xf>
    <xf numFmtId="0" fontId="2" fillId="3" borderId="10" xfId="0" applyFont="1" applyFill="1" applyBorder="1" applyProtection="1"/>
    <xf numFmtId="167" fontId="7" fillId="2" borderId="0" xfId="1" applyNumberFormat="1" applyFont="1" applyFill="1" applyBorder="1" applyAlignment="1" applyProtection="1">
      <alignment horizontal="right"/>
    </xf>
    <xf numFmtId="169" fontId="7" fillId="2" borderId="0" xfId="0" applyNumberFormat="1" applyFont="1" applyFill="1" applyBorder="1"/>
    <xf numFmtId="0" fontId="2" fillId="2" borderId="0" xfId="0" applyFont="1" applyFill="1" applyBorder="1" applyProtection="1"/>
    <xf numFmtId="0" fontId="12" fillId="3" borderId="17" xfId="0" applyFont="1" applyFill="1" applyBorder="1" applyAlignment="1">
      <alignment horizontal="center"/>
    </xf>
    <xf numFmtId="0" fontId="12" fillId="3" borderId="0" xfId="0" applyFont="1" applyFill="1" applyBorder="1" applyAlignment="1">
      <alignment horizontal="center"/>
    </xf>
    <xf numFmtId="0" fontId="12" fillId="3" borderId="5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left"/>
    </xf>
    <xf numFmtId="0" fontId="2" fillId="3" borderId="11" xfId="0" applyFont="1" applyFill="1" applyBorder="1" applyAlignment="1">
      <alignment horizontal="left"/>
    </xf>
    <xf numFmtId="166" fontId="2" fillId="0" borderId="8" xfId="1" applyNumberFormat="1" applyFont="1" applyFill="1" applyBorder="1" applyAlignment="1" applyProtection="1">
      <alignment horizontal="right"/>
      <protection locked="0"/>
    </xf>
    <xf numFmtId="166" fontId="2" fillId="0" borderId="11" xfId="1" applyNumberFormat="1" applyFont="1" applyFill="1" applyBorder="1" applyAlignment="1" applyProtection="1">
      <alignment horizontal="right"/>
      <protection locked="0"/>
    </xf>
    <xf numFmtId="166" fontId="2" fillId="0" borderId="5" xfId="1" applyNumberFormat="1" applyFont="1" applyFill="1" applyBorder="1" applyAlignment="1" applyProtection="1">
      <alignment horizontal="right"/>
      <protection locked="0"/>
    </xf>
    <xf numFmtId="167" fontId="7" fillId="0" borderId="0" xfId="1" applyNumberFormat="1" applyFont="1" applyFill="1" applyBorder="1" applyAlignment="1" applyProtection="1">
      <alignment horizontal="right"/>
      <protection locked="0"/>
    </xf>
    <xf numFmtId="167" fontId="13" fillId="3" borderId="9" xfId="1" applyNumberFormat="1" applyFont="1" applyFill="1" applyBorder="1" applyAlignment="1" applyProtection="1">
      <alignment horizontal="right"/>
    </xf>
    <xf numFmtId="169" fontId="7" fillId="3" borderId="9" xfId="0" applyNumberFormat="1" applyFont="1" applyFill="1" applyBorder="1" applyAlignment="1">
      <alignment horizontal="right"/>
    </xf>
    <xf numFmtId="165" fontId="2" fillId="0" borderId="10" xfId="1" applyFont="1" applyFill="1" applyBorder="1" applyProtection="1">
      <protection locked="0"/>
    </xf>
    <xf numFmtId="165" fontId="7" fillId="3" borderId="9" xfId="1" applyNumberFormat="1" applyFont="1" applyFill="1" applyBorder="1" applyAlignment="1" applyProtection="1">
      <alignment horizontal="right"/>
    </xf>
    <xf numFmtId="165" fontId="2" fillId="0" borderId="9" xfId="1" applyFont="1" applyFill="1" applyBorder="1" applyProtection="1">
      <protection locked="0"/>
    </xf>
    <xf numFmtId="0" fontId="2" fillId="3" borderId="8" xfId="0" applyFont="1" applyFill="1" applyBorder="1" applyAlignment="1" applyProtection="1">
      <alignment horizontal="center"/>
    </xf>
    <xf numFmtId="12" fontId="2" fillId="0" borderId="10" xfId="0" applyNumberFormat="1" applyFont="1" applyBorder="1" applyAlignment="1" applyProtection="1">
      <alignment horizontal="left"/>
      <protection locked="0"/>
    </xf>
    <xf numFmtId="12" fontId="2" fillId="0" borderId="9" xfId="0" applyNumberFormat="1" applyFont="1" applyBorder="1" applyAlignment="1" applyProtection="1">
      <alignment horizontal="left"/>
      <protection locked="0"/>
    </xf>
    <xf numFmtId="12" fontId="2" fillId="0" borderId="13" xfId="0" applyNumberFormat="1" applyFont="1" applyBorder="1" applyAlignment="1" applyProtection="1">
      <alignment horizontal="left"/>
      <protection locked="0"/>
    </xf>
    <xf numFmtId="166" fontId="7" fillId="3" borderId="10" xfId="1" applyNumberFormat="1" applyFont="1" applyFill="1" applyBorder="1" applyAlignment="1" applyProtection="1">
      <alignment horizontal="right"/>
    </xf>
    <xf numFmtId="0" fontId="2" fillId="0" borderId="1" xfId="0" quotePrefix="1" applyFont="1" applyBorder="1" applyAlignment="1">
      <alignment horizontal="left"/>
    </xf>
    <xf numFmtId="0" fontId="2" fillId="0" borderId="3" xfId="0" quotePrefix="1" applyFont="1" applyBorder="1" applyAlignment="1" applyProtection="1">
      <alignment horizontal="left"/>
    </xf>
    <xf numFmtId="0" fontId="7" fillId="0" borderId="4" xfId="0" applyFont="1" applyBorder="1" applyProtection="1">
      <protection locked="0"/>
    </xf>
    <xf numFmtId="0" fontId="7" fillId="0" borderId="8" xfId="0" applyFont="1" applyBorder="1" applyProtection="1">
      <protection locked="0"/>
    </xf>
    <xf numFmtId="0" fontId="7" fillId="0" borderId="2" xfId="0" applyFont="1" applyBorder="1" applyProtection="1">
      <protection locked="0"/>
    </xf>
    <xf numFmtId="0" fontId="2" fillId="0" borderId="4" xfId="0" applyFont="1" applyBorder="1" applyProtection="1">
      <protection locked="0"/>
    </xf>
    <xf numFmtId="0" fontId="2" fillId="0" borderId="5" xfId="0" applyFont="1" applyBorder="1" applyProtection="1">
      <protection locked="0"/>
    </xf>
    <xf numFmtId="0" fontId="2" fillId="3" borderId="3" xfId="0" applyFont="1" applyFill="1" applyBorder="1" applyAlignment="1">
      <alignment horizontal="left"/>
    </xf>
    <xf numFmtId="165" fontId="2" fillId="3" borderId="8" xfId="1" applyNumberFormat="1" applyFont="1" applyFill="1" applyBorder="1" applyAlignment="1" applyProtection="1">
      <alignment horizontal="right"/>
    </xf>
    <xf numFmtId="165" fontId="7" fillId="3" borderId="9" xfId="1" applyFont="1" applyFill="1" applyBorder="1" applyAlignment="1" applyProtection="1">
      <alignment horizontal="right"/>
    </xf>
    <xf numFmtId="165" fontId="2" fillId="3" borderId="10" xfId="1" applyFont="1" applyFill="1" applyBorder="1" applyAlignment="1" applyProtection="1">
      <alignment horizontal="right"/>
    </xf>
    <xf numFmtId="165" fontId="2" fillId="3" borderId="5" xfId="1" applyNumberFormat="1" applyFont="1" applyFill="1" applyBorder="1" applyAlignment="1" applyProtection="1">
      <alignment horizontal="right"/>
    </xf>
    <xf numFmtId="0" fontId="14" fillId="2" borderId="0" xfId="0" applyFont="1" applyFill="1" applyBorder="1"/>
    <xf numFmtId="12" fontId="2" fillId="0" borderId="14" xfId="0" applyNumberFormat="1" applyFont="1" applyFill="1" applyBorder="1" applyAlignment="1" applyProtection="1">
      <alignment horizontal="center"/>
      <protection locked="0"/>
    </xf>
    <xf numFmtId="12" fontId="2" fillId="0" borderId="7" xfId="0" applyNumberFormat="1" applyFont="1" applyFill="1" applyBorder="1" applyAlignment="1" applyProtection="1">
      <alignment horizontal="center"/>
      <protection locked="0"/>
    </xf>
    <xf numFmtId="165" fontId="2" fillId="3" borderId="15" xfId="1" applyNumberFormat="1" applyFont="1" applyFill="1" applyBorder="1" applyAlignment="1" applyProtection="1">
      <alignment horizontal="right"/>
    </xf>
    <xf numFmtId="165" fontId="7" fillId="3" borderId="10" xfId="0" applyNumberFormat="1" applyFont="1" applyFill="1" applyBorder="1" applyProtection="1"/>
    <xf numFmtId="0" fontId="2" fillId="0" borderId="1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12" xfId="0" applyFont="1" applyBorder="1" applyAlignment="1" applyProtection="1">
      <alignment horizontal="left"/>
      <protection locked="0"/>
    </xf>
    <xf numFmtId="0" fontId="2" fillId="0" borderId="11" xfId="0" applyFont="1" applyBorder="1" applyAlignment="1" applyProtection="1">
      <alignment horizontal="left"/>
      <protection locked="0"/>
    </xf>
    <xf numFmtId="168" fontId="2" fillId="3" borderId="12" xfId="0" applyNumberFormat="1" applyFont="1" applyFill="1" applyBorder="1" applyAlignment="1">
      <alignment horizontal="left"/>
    </xf>
    <xf numFmtId="168" fontId="2" fillId="3" borderId="14" xfId="0" applyNumberFormat="1" applyFont="1" applyFill="1" applyBorder="1" applyAlignment="1">
      <alignment horizontal="left"/>
    </xf>
    <xf numFmtId="168" fontId="2" fillId="3" borderId="11" xfId="0" applyNumberFormat="1" applyFont="1" applyFill="1" applyBorder="1" applyAlignment="1">
      <alignment horizontal="left"/>
    </xf>
    <xf numFmtId="165" fontId="2" fillId="0" borderId="14" xfId="1" applyFont="1" applyFill="1" applyBorder="1" applyAlignment="1" applyProtection="1">
      <alignment horizontal="right"/>
      <protection locked="0"/>
    </xf>
    <xf numFmtId="165" fontId="2" fillId="0" borderId="11" xfId="1" applyFont="1" applyFill="1" applyBorder="1" applyAlignment="1" applyProtection="1">
      <alignment horizontal="right"/>
      <protection locked="0"/>
    </xf>
    <xf numFmtId="0" fontId="2" fillId="3" borderId="12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left"/>
    </xf>
    <xf numFmtId="0" fontId="2" fillId="3" borderId="11" xfId="0" applyFont="1" applyFill="1" applyBorder="1" applyAlignment="1">
      <alignment horizontal="left"/>
    </xf>
    <xf numFmtId="0" fontId="2" fillId="0" borderId="3" xfId="0" applyFont="1" applyBorder="1" applyAlignment="1" applyProtection="1">
      <alignment horizontal="left"/>
      <protection locked="0"/>
    </xf>
    <xf numFmtId="0" fontId="2" fillId="0" borderId="5" xfId="0" applyFont="1" applyBorder="1" applyAlignment="1" applyProtection="1">
      <alignment horizontal="left"/>
      <protection locked="0"/>
    </xf>
    <xf numFmtId="0" fontId="2" fillId="0" borderId="6" xfId="0" applyFont="1" applyBorder="1" applyAlignment="1" applyProtection="1">
      <alignment horizontal="left"/>
      <protection locked="0"/>
    </xf>
    <xf numFmtId="0" fontId="2" fillId="0" borderId="8" xfId="0" applyFont="1" applyBorder="1" applyAlignment="1" applyProtection="1">
      <alignment horizontal="left"/>
      <protection locked="0"/>
    </xf>
    <xf numFmtId="165" fontId="2" fillId="0" borderId="12" xfId="1" applyFont="1" applyBorder="1" applyAlignment="1" applyProtection="1">
      <alignment horizontal="right"/>
      <protection locked="0"/>
    </xf>
    <xf numFmtId="165" fontId="0" fillId="0" borderId="11" xfId="1" applyFont="1" applyBorder="1" applyProtection="1">
      <protection locked="0"/>
    </xf>
    <xf numFmtId="168" fontId="7" fillId="3" borderId="12" xfId="0" applyNumberFormat="1" applyFont="1" applyFill="1" applyBorder="1" applyAlignment="1">
      <alignment horizontal="left"/>
    </xf>
    <xf numFmtId="168" fontId="7" fillId="3" borderId="14" xfId="0" applyNumberFormat="1" applyFont="1" applyFill="1" applyBorder="1" applyAlignment="1">
      <alignment horizontal="left"/>
    </xf>
    <xf numFmtId="168" fontId="7" fillId="3" borderId="11" xfId="0" applyNumberFormat="1" applyFont="1" applyFill="1" applyBorder="1" applyAlignment="1">
      <alignment horizontal="left"/>
    </xf>
    <xf numFmtId="165" fontId="7" fillId="3" borderId="14" xfId="1" applyFont="1" applyFill="1" applyBorder="1" applyAlignment="1">
      <alignment horizontal="right"/>
    </xf>
    <xf numFmtId="165" fontId="7" fillId="3" borderId="11" xfId="1" applyFont="1" applyFill="1" applyBorder="1" applyAlignment="1">
      <alignment horizontal="right"/>
    </xf>
    <xf numFmtId="0" fontId="2" fillId="3" borderId="12" xfId="0" applyFont="1" applyFill="1" applyBorder="1" applyAlignment="1">
      <alignment horizontal="left"/>
    </xf>
    <xf numFmtId="0" fontId="6" fillId="3" borderId="12" xfId="0" applyFont="1" applyFill="1" applyBorder="1" applyAlignment="1">
      <alignment horizontal="left"/>
    </xf>
    <xf numFmtId="0" fontId="6" fillId="3" borderId="14" xfId="0" applyFont="1" applyFill="1" applyBorder="1" applyAlignment="1">
      <alignment horizontal="left"/>
    </xf>
    <xf numFmtId="0" fontId="6" fillId="3" borderId="11" xfId="0" applyFont="1" applyFill="1" applyBorder="1" applyAlignment="1">
      <alignment horizontal="left"/>
    </xf>
    <xf numFmtId="0" fontId="2" fillId="3" borderId="12" xfId="0" applyFont="1" applyFill="1" applyBorder="1" applyAlignment="1" applyProtection="1">
      <alignment horizontal="left"/>
    </xf>
    <xf numFmtId="0" fontId="2" fillId="3" borderId="14" xfId="0" applyFont="1" applyFill="1" applyBorder="1" applyAlignment="1" applyProtection="1">
      <alignment horizontal="left"/>
    </xf>
    <xf numFmtId="0" fontId="2" fillId="3" borderId="11" xfId="0" applyFont="1" applyFill="1" applyBorder="1" applyAlignment="1" applyProtection="1">
      <alignment horizontal="left"/>
    </xf>
    <xf numFmtId="0" fontId="4" fillId="2" borderId="0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</cellXfs>
  <cellStyles count="2">
    <cellStyle name="Komma" xfId="1" builtinId="3"/>
    <cellStyle name="Normal" xfId="0" builtinId="0"/>
  </cellStyles>
  <dxfs count="1">
    <dxf>
      <font>
        <condense val="0"/>
        <extend val="0"/>
        <color indexed="1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9"/>
  <sheetViews>
    <sheetView showGridLines="0" tabSelected="1" zoomScale="75" workbookViewId="0">
      <selection activeCell="G8" sqref="G8"/>
    </sheetView>
  </sheetViews>
  <sheetFormatPr defaultColWidth="9.140625" defaultRowHeight="12.75" x14ac:dyDescent="0.2"/>
  <cols>
    <col min="1" max="1" width="4.85546875" style="1" customWidth="1"/>
    <col min="2" max="2" width="34.85546875" style="1" customWidth="1"/>
    <col min="3" max="3" width="18.85546875" style="1" customWidth="1"/>
    <col min="4" max="4" width="15.5703125" style="1" customWidth="1"/>
    <col min="5" max="5" width="15.5703125" style="1" hidden="1" customWidth="1"/>
    <col min="6" max="6" width="4.7109375" style="1" customWidth="1"/>
    <col min="7" max="7" width="16.28515625" style="1" customWidth="1"/>
    <col min="8" max="8" width="5.7109375" style="1" customWidth="1"/>
    <col min="9" max="16384" width="9.140625" style="1"/>
  </cols>
  <sheetData>
    <row r="1" spans="1:8" ht="23.25" customHeight="1" thickBot="1" x14ac:dyDescent="0.25">
      <c r="A1" s="32"/>
      <c r="B1" s="48" t="s">
        <v>111</v>
      </c>
      <c r="C1" s="18"/>
      <c r="D1" s="49"/>
      <c r="E1" s="49"/>
      <c r="F1" s="19"/>
      <c r="G1" s="19"/>
      <c r="H1" s="20"/>
    </row>
    <row r="2" spans="1:8" ht="21" customHeight="1" thickBot="1" x14ac:dyDescent="0.25">
      <c r="A2" s="29"/>
      <c r="B2" s="173" t="s">
        <v>113</v>
      </c>
      <c r="C2" s="174"/>
      <c r="D2" s="180" t="s">
        <v>73</v>
      </c>
      <c r="E2" s="181"/>
      <c r="F2" s="181"/>
      <c r="G2" s="182"/>
      <c r="H2" s="22"/>
    </row>
    <row r="3" spans="1:8" ht="15.75" customHeight="1" thickBot="1" x14ac:dyDescent="0.25">
      <c r="A3" s="29"/>
      <c r="B3" s="171" t="s">
        <v>70</v>
      </c>
      <c r="C3" s="172"/>
      <c r="D3" s="64"/>
      <c r="E3" s="64"/>
      <c r="F3" s="64"/>
      <c r="G3" s="65"/>
      <c r="H3" s="22"/>
    </row>
    <row r="4" spans="1:8" ht="22.5" customHeight="1" thickBot="1" x14ac:dyDescent="0.25">
      <c r="A4" s="29"/>
      <c r="B4" s="185"/>
      <c r="C4" s="186"/>
      <c r="D4" s="183" t="s">
        <v>71</v>
      </c>
      <c r="E4" s="183"/>
      <c r="F4" s="184"/>
      <c r="G4" s="113"/>
      <c r="H4" s="22"/>
    </row>
    <row r="5" spans="1:8" ht="25.5" customHeight="1" thickBot="1" x14ac:dyDescent="0.25">
      <c r="A5" s="29"/>
      <c r="B5" s="185"/>
      <c r="C5" s="186"/>
      <c r="D5" s="180" t="s">
        <v>104</v>
      </c>
      <c r="E5" s="181"/>
      <c r="F5" s="181"/>
      <c r="G5" s="182"/>
      <c r="H5" s="22"/>
    </row>
    <row r="6" spans="1:8" ht="24.75" customHeight="1" thickBot="1" x14ac:dyDescent="0.25">
      <c r="A6" s="29"/>
      <c r="B6" s="187"/>
      <c r="C6" s="188"/>
      <c r="D6" s="183" t="s">
        <v>72</v>
      </c>
      <c r="E6" s="183"/>
      <c r="F6" s="184"/>
      <c r="G6" s="123" t="s">
        <v>114</v>
      </c>
      <c r="H6" s="22"/>
    </row>
    <row r="7" spans="1:8" ht="21" customHeight="1" thickBot="1" x14ac:dyDescent="0.25">
      <c r="A7" s="21"/>
      <c r="B7" s="18" t="s">
        <v>3</v>
      </c>
      <c r="C7" s="19"/>
      <c r="D7" s="19"/>
      <c r="E7" s="19"/>
      <c r="F7" s="19"/>
      <c r="G7" s="19"/>
      <c r="H7" s="22"/>
    </row>
    <row r="8" spans="1:8" ht="20.100000000000001" customHeight="1" thickBot="1" x14ac:dyDescent="0.25">
      <c r="A8" s="21"/>
      <c r="B8" s="55" t="s">
        <v>4</v>
      </c>
      <c r="C8" s="61"/>
      <c r="D8" s="61"/>
      <c r="E8" s="61"/>
      <c r="F8" s="61"/>
      <c r="G8" s="76"/>
      <c r="H8" s="22"/>
    </row>
    <row r="9" spans="1:8" ht="20.100000000000001" customHeight="1" thickBot="1" x14ac:dyDescent="0.25">
      <c r="A9" s="21"/>
      <c r="B9" s="52" t="s">
        <v>5</v>
      </c>
      <c r="C9" s="69"/>
      <c r="D9" s="69"/>
      <c r="E9" s="69"/>
      <c r="F9" s="69"/>
      <c r="G9" s="77"/>
      <c r="H9" s="22"/>
    </row>
    <row r="10" spans="1:8" ht="20.100000000000001" customHeight="1" thickBot="1" x14ac:dyDescent="0.25">
      <c r="A10" s="21"/>
      <c r="B10" s="55" t="s">
        <v>6</v>
      </c>
      <c r="C10" s="61"/>
      <c r="D10" s="61"/>
      <c r="E10" s="61">
        <f>SUM(G8:G10)</f>
        <v>0</v>
      </c>
      <c r="F10" s="61"/>
      <c r="G10" s="76"/>
      <c r="H10" s="22"/>
    </row>
    <row r="11" spans="1:8" ht="20.100000000000001" customHeight="1" thickBot="1" x14ac:dyDescent="0.25">
      <c r="A11" s="21"/>
      <c r="B11" s="52" t="s">
        <v>1</v>
      </c>
      <c r="C11" s="69" t="s">
        <v>22</v>
      </c>
      <c r="D11" s="44"/>
      <c r="E11" s="124"/>
      <c r="F11" s="149" t="s">
        <v>103</v>
      </c>
      <c r="G11" s="79">
        <f>D11*6</f>
        <v>0</v>
      </c>
      <c r="H11" s="22"/>
    </row>
    <row r="12" spans="1:8" ht="20.100000000000001" customHeight="1" thickBot="1" x14ac:dyDescent="0.25">
      <c r="A12" s="21"/>
      <c r="B12" s="52" t="s">
        <v>7</v>
      </c>
      <c r="C12" s="69"/>
      <c r="D12" s="69"/>
      <c r="E12" s="69"/>
      <c r="F12" s="69"/>
      <c r="G12" s="78">
        <f>SUM(G11+G10+G9+G8)</f>
        <v>0</v>
      </c>
      <c r="H12" s="22"/>
    </row>
    <row r="13" spans="1:8" ht="20.100000000000001" customHeight="1" thickBot="1" x14ac:dyDescent="0.25">
      <c r="A13" s="21"/>
      <c r="B13" s="23" t="s">
        <v>8</v>
      </c>
      <c r="C13" s="15"/>
      <c r="D13" s="15"/>
      <c r="E13" s="15"/>
      <c r="F13" s="15"/>
      <c r="G13" s="16"/>
      <c r="H13" s="22"/>
    </row>
    <row r="14" spans="1:8" ht="20.100000000000001" customHeight="1" thickBot="1" x14ac:dyDescent="0.25">
      <c r="A14" s="21"/>
      <c r="B14" s="55" t="s">
        <v>9</v>
      </c>
      <c r="C14" s="61"/>
      <c r="D14" s="114"/>
      <c r="E14" s="114"/>
      <c r="F14" s="150">
        <v>0.33333333333333331</v>
      </c>
      <c r="G14" s="128">
        <f>D14*F14</f>
        <v>0</v>
      </c>
      <c r="H14" s="22"/>
    </row>
    <row r="15" spans="1:8" ht="20.100000000000001" customHeight="1" thickBot="1" x14ac:dyDescent="0.25">
      <c r="A15" s="21"/>
      <c r="B15" s="52" t="s">
        <v>10</v>
      </c>
      <c r="C15" s="69"/>
      <c r="D15" s="114"/>
      <c r="E15" s="125"/>
      <c r="F15" s="151">
        <v>0.77777777777777779</v>
      </c>
      <c r="G15" s="128">
        <f>D15*F15</f>
        <v>0</v>
      </c>
      <c r="H15" s="22"/>
    </row>
    <row r="16" spans="1:8" ht="20.100000000000001" customHeight="1" thickBot="1" x14ac:dyDescent="0.25">
      <c r="A16" s="21"/>
      <c r="B16" s="66" t="s">
        <v>11</v>
      </c>
      <c r="C16" s="61"/>
      <c r="D16" s="114"/>
      <c r="E16" s="126"/>
      <c r="F16" s="152">
        <v>0.7142857142857143</v>
      </c>
      <c r="G16" s="128">
        <f>D16*F16</f>
        <v>0</v>
      </c>
      <c r="H16" s="22"/>
    </row>
    <row r="17" spans="1:9" ht="20.100000000000001" customHeight="1" thickBot="1" x14ac:dyDescent="0.25">
      <c r="A17" s="21"/>
      <c r="B17" s="70" t="s">
        <v>12</v>
      </c>
      <c r="C17" s="69"/>
      <c r="D17" s="114"/>
      <c r="E17" s="126"/>
      <c r="F17" s="152">
        <v>0.33333333333333331</v>
      </c>
      <c r="G17" s="73">
        <f>D17*F17</f>
        <v>0</v>
      </c>
      <c r="H17" s="22"/>
    </row>
    <row r="18" spans="1:9" ht="20.100000000000001" customHeight="1" thickBot="1" x14ac:dyDescent="0.25">
      <c r="A18" s="21"/>
      <c r="B18" s="52" t="s">
        <v>41</v>
      </c>
      <c r="C18" s="69"/>
      <c r="D18" s="74">
        <f>SUM(D14:D17)</f>
        <v>0</v>
      </c>
      <c r="E18" s="74"/>
      <c r="F18" s="83"/>
      <c r="G18" s="73">
        <f>SUM(G14:G17)</f>
        <v>0</v>
      </c>
      <c r="H18" s="22"/>
    </row>
    <row r="19" spans="1:9" ht="20.100000000000001" customHeight="1" thickBot="1" x14ac:dyDescent="0.25">
      <c r="A19" s="21"/>
      <c r="B19" s="122" t="s">
        <v>105</v>
      </c>
      <c r="C19" s="15"/>
      <c r="D19" s="15"/>
      <c r="E19" s="15"/>
      <c r="F19" s="75"/>
      <c r="G19" s="16" t="s">
        <v>0</v>
      </c>
      <c r="H19" s="22"/>
    </row>
    <row r="20" spans="1:9" ht="20.100000000000001" customHeight="1" thickBot="1" x14ac:dyDescent="0.25">
      <c r="A20" s="21"/>
      <c r="B20" s="55" t="s">
        <v>83</v>
      </c>
      <c r="C20" s="61"/>
      <c r="D20" s="114"/>
      <c r="E20" s="114">
        <f>(D14+D17)*13%</f>
        <v>0</v>
      </c>
      <c r="F20" s="83">
        <f>F14</f>
        <v>0.33333333333333331</v>
      </c>
      <c r="G20" s="128">
        <f>IF(D20=0,0,MIN(D20,E20))*F20</f>
        <v>0</v>
      </c>
      <c r="H20" s="22"/>
    </row>
    <row r="21" spans="1:9" ht="20.100000000000001" customHeight="1" thickBot="1" x14ac:dyDescent="0.25">
      <c r="A21" s="21"/>
      <c r="B21" s="52" t="s">
        <v>84</v>
      </c>
      <c r="C21" s="69"/>
      <c r="D21" s="114"/>
      <c r="E21" s="125">
        <f>D15*13%</f>
        <v>0</v>
      </c>
      <c r="F21" s="84">
        <f>F15</f>
        <v>0.77777777777777779</v>
      </c>
      <c r="G21" s="128">
        <f>IF(D21=0,0,MIN(D21,E21))*F21</f>
        <v>0</v>
      </c>
      <c r="H21" s="22"/>
    </row>
    <row r="22" spans="1:9" ht="20.100000000000001" customHeight="1" thickBot="1" x14ac:dyDescent="0.25">
      <c r="A22" s="21"/>
      <c r="B22" s="55" t="s">
        <v>19</v>
      </c>
      <c r="C22" s="61"/>
      <c r="D22" s="114"/>
      <c r="E22" s="114">
        <f>D16*13%</f>
        <v>0</v>
      </c>
      <c r="F22" s="83">
        <f>F16</f>
        <v>0.7142857142857143</v>
      </c>
      <c r="G22" s="128">
        <f>IF(D22=0,0,MIN(D22,E22))*F22</f>
        <v>0</v>
      </c>
      <c r="H22" s="22"/>
    </row>
    <row r="23" spans="1:9" ht="20.100000000000001" customHeight="1" thickBot="1" x14ac:dyDescent="0.25">
      <c r="A23" s="21"/>
      <c r="B23" s="52" t="s">
        <v>41</v>
      </c>
      <c r="C23" s="69"/>
      <c r="D23" s="71">
        <f>SUM(D20:D22)</f>
        <v>0</v>
      </c>
      <c r="E23" s="127"/>
      <c r="F23" s="72"/>
      <c r="G23" s="73">
        <f>SUM(G20:G22)</f>
        <v>0</v>
      </c>
      <c r="H23" s="22"/>
    </row>
    <row r="24" spans="1:9" ht="20.100000000000001" customHeight="1" thickBot="1" x14ac:dyDescent="0.25">
      <c r="A24" s="21"/>
      <c r="B24" s="55" t="s">
        <v>42</v>
      </c>
      <c r="C24" s="61"/>
      <c r="D24" s="80"/>
      <c r="E24" s="80"/>
      <c r="F24" s="61"/>
      <c r="G24" s="38">
        <f>G23+G18</f>
        <v>0</v>
      </c>
      <c r="H24" s="22"/>
    </row>
    <row r="25" spans="1:9" ht="20.100000000000001" customHeight="1" thickBot="1" x14ac:dyDescent="0.25">
      <c r="A25" s="29"/>
      <c r="B25" s="23" t="s">
        <v>52</v>
      </c>
      <c r="C25" s="15"/>
      <c r="D25" s="15"/>
      <c r="E25" s="15"/>
      <c r="F25" s="15"/>
      <c r="G25" s="39"/>
      <c r="H25" s="33"/>
      <c r="I25" s="4"/>
    </row>
    <row r="26" spans="1:9" ht="20.100000000000001" customHeight="1" thickBot="1" x14ac:dyDescent="0.25">
      <c r="A26" s="29"/>
      <c r="B26" s="196" t="s">
        <v>54</v>
      </c>
      <c r="C26" s="183"/>
      <c r="D26" s="183"/>
      <c r="E26" s="183"/>
      <c r="F26" s="184"/>
      <c r="G26" s="47">
        <f>'Felksible tilrettelæggelse'!E32</f>
        <v>0</v>
      </c>
      <c r="H26" s="33"/>
    </row>
    <row r="27" spans="1:9" ht="20.100000000000001" customHeight="1" thickBot="1" x14ac:dyDescent="0.25">
      <c r="A27" s="29"/>
      <c r="B27" s="23" t="s">
        <v>76</v>
      </c>
      <c r="C27" s="15"/>
      <c r="D27" s="15"/>
      <c r="E27" s="15"/>
      <c r="F27" s="15"/>
      <c r="G27" s="39"/>
      <c r="H27" s="33"/>
    </row>
    <row r="28" spans="1:9" ht="20.100000000000001" customHeight="1" thickBot="1" x14ac:dyDescent="0.25">
      <c r="A28" s="29"/>
      <c r="B28" s="175" t="s">
        <v>53</v>
      </c>
      <c r="C28" s="176"/>
      <c r="D28" s="177"/>
      <c r="E28" s="121"/>
      <c r="F28" s="178"/>
      <c r="G28" s="179"/>
      <c r="H28" s="33"/>
    </row>
    <row r="29" spans="1:9" ht="20.100000000000001" customHeight="1" thickBot="1" x14ac:dyDescent="0.25">
      <c r="A29" s="29"/>
      <c r="B29" s="175" t="s">
        <v>55</v>
      </c>
      <c r="C29" s="176"/>
      <c r="D29" s="177"/>
      <c r="E29" s="121"/>
      <c r="F29" s="189"/>
      <c r="G29" s="190"/>
      <c r="H29" s="33"/>
    </row>
    <row r="30" spans="1:9" ht="20.100000000000001" customHeight="1" thickBot="1" x14ac:dyDescent="0.25">
      <c r="A30" s="29"/>
      <c r="B30" s="175" t="s">
        <v>58</v>
      </c>
      <c r="C30" s="176"/>
      <c r="D30" s="177"/>
      <c r="E30" s="121"/>
      <c r="F30" s="189"/>
      <c r="G30" s="190"/>
      <c r="H30" s="33"/>
    </row>
    <row r="31" spans="1:9" ht="20.100000000000001" customHeight="1" thickBot="1" x14ac:dyDescent="0.25">
      <c r="A31" s="29"/>
      <c r="B31" s="175" t="s">
        <v>39</v>
      </c>
      <c r="C31" s="176"/>
      <c r="D31" s="177"/>
      <c r="E31" s="121"/>
      <c r="F31" s="189"/>
      <c r="G31" s="190"/>
      <c r="H31" s="33"/>
    </row>
    <row r="32" spans="1:9" ht="20.100000000000001" customHeight="1" thickBot="1" x14ac:dyDescent="0.25">
      <c r="A32" s="29"/>
      <c r="B32" s="175" t="s">
        <v>59</v>
      </c>
      <c r="C32" s="176"/>
      <c r="D32" s="177"/>
      <c r="E32" s="121"/>
      <c r="F32" s="189"/>
      <c r="G32" s="190"/>
      <c r="H32" s="33"/>
    </row>
    <row r="33" spans="1:8" ht="20.100000000000001" customHeight="1" thickBot="1" x14ac:dyDescent="0.25">
      <c r="A33" s="29"/>
      <c r="B33" s="175" t="s">
        <v>60</v>
      </c>
      <c r="C33" s="176"/>
      <c r="D33" s="177"/>
      <c r="E33" s="121"/>
      <c r="F33" s="189"/>
      <c r="G33" s="190"/>
      <c r="H33" s="33"/>
    </row>
    <row r="34" spans="1:8" ht="20.100000000000001" customHeight="1" thickBot="1" x14ac:dyDescent="0.25">
      <c r="A34" s="29"/>
      <c r="B34" s="175" t="s">
        <v>61</v>
      </c>
      <c r="C34" s="176"/>
      <c r="D34" s="177"/>
      <c r="E34" s="121"/>
      <c r="F34" s="189"/>
      <c r="G34" s="190"/>
      <c r="H34" s="33"/>
    </row>
    <row r="35" spans="1:8" ht="20.100000000000001" customHeight="1" thickBot="1" x14ac:dyDescent="0.25">
      <c r="A35" s="29"/>
      <c r="B35" s="175" t="s">
        <v>62</v>
      </c>
      <c r="C35" s="176"/>
      <c r="D35" s="177"/>
      <c r="E35" s="121"/>
      <c r="F35" s="189"/>
      <c r="G35" s="190"/>
      <c r="H35" s="33"/>
    </row>
    <row r="36" spans="1:8" ht="20.100000000000001" customHeight="1" thickBot="1" x14ac:dyDescent="0.25">
      <c r="A36" s="29"/>
      <c r="B36" s="191" t="s">
        <v>63</v>
      </c>
      <c r="C36" s="192"/>
      <c r="D36" s="193"/>
      <c r="E36" s="120"/>
      <c r="F36" s="194">
        <f>SUM(F28:G35)</f>
        <v>0</v>
      </c>
      <c r="G36" s="195"/>
      <c r="H36" s="33"/>
    </row>
    <row r="37" spans="1:8" ht="20.100000000000001" customHeight="1" thickBot="1" x14ac:dyDescent="0.25">
      <c r="A37" s="29"/>
      <c r="B37" s="35"/>
      <c r="C37" s="35"/>
      <c r="D37" s="35"/>
      <c r="E37" s="35"/>
      <c r="F37" s="15"/>
      <c r="G37" s="39"/>
      <c r="H37" s="33"/>
    </row>
    <row r="38" spans="1:8" ht="20.100000000000001" customHeight="1" thickBot="1" x14ac:dyDescent="0.25">
      <c r="A38" s="29"/>
      <c r="B38" s="191" t="s">
        <v>81</v>
      </c>
      <c r="C38" s="192"/>
      <c r="D38" s="192"/>
      <c r="E38" s="192"/>
      <c r="F38" s="193"/>
      <c r="G38" s="40">
        <f>F36-G26</f>
        <v>0</v>
      </c>
      <c r="H38" s="33"/>
    </row>
    <row r="39" spans="1:8" ht="20.100000000000001" customHeight="1" thickBot="1" x14ac:dyDescent="0.25">
      <c r="A39" s="31"/>
      <c r="B39" s="24"/>
      <c r="C39" s="24"/>
      <c r="D39" s="24"/>
      <c r="E39" s="24"/>
      <c r="F39" s="24"/>
      <c r="G39" s="41"/>
      <c r="H39" s="36"/>
    </row>
    <row r="40" spans="1:8" ht="20.100000000000001" customHeight="1" x14ac:dyDescent="0.2"/>
    <row r="41" spans="1:8" ht="14.25" customHeight="1" x14ac:dyDescent="0.2"/>
    <row r="42" spans="1:8" ht="9.75" customHeight="1" x14ac:dyDescent="0.2"/>
    <row r="44" spans="1:8" ht="22.5" customHeight="1" x14ac:dyDescent="0.2"/>
    <row r="46" spans="1:8" x14ac:dyDescent="0.2">
      <c r="G46" s="7"/>
    </row>
    <row r="50" ht="21.75" customHeight="1" x14ac:dyDescent="0.2"/>
    <row r="51" ht="21.75" customHeight="1" x14ac:dyDescent="0.2"/>
    <row r="52" ht="26.25" customHeight="1" x14ac:dyDescent="0.2"/>
    <row r="53" ht="23.25" customHeight="1" x14ac:dyDescent="0.2"/>
    <row r="54" ht="25.5" customHeight="1" x14ac:dyDescent="0.2"/>
    <row r="55" ht="21.75" customHeight="1" x14ac:dyDescent="0.2"/>
    <row r="56" ht="21.75" customHeight="1" x14ac:dyDescent="0.2"/>
    <row r="57" ht="21.75" customHeight="1" x14ac:dyDescent="0.2"/>
    <row r="58" ht="21.75" customHeight="1" x14ac:dyDescent="0.2"/>
    <row r="59" ht="21.75" customHeight="1" x14ac:dyDescent="0.2"/>
  </sheetData>
  <sheetProtection selectLockedCells="1"/>
  <mergeCells count="29">
    <mergeCell ref="B38:F38"/>
    <mergeCell ref="B34:D34"/>
    <mergeCell ref="F34:G34"/>
    <mergeCell ref="B35:D35"/>
    <mergeCell ref="F35:G35"/>
    <mergeCell ref="B29:D29"/>
    <mergeCell ref="F29:G29"/>
    <mergeCell ref="B36:D36"/>
    <mergeCell ref="F36:G36"/>
    <mergeCell ref="B26:F26"/>
    <mergeCell ref="B32:D32"/>
    <mergeCell ref="F32:G32"/>
    <mergeCell ref="B33:D33"/>
    <mergeCell ref="F33:G33"/>
    <mergeCell ref="B30:D30"/>
    <mergeCell ref="F30:G30"/>
    <mergeCell ref="B31:D31"/>
    <mergeCell ref="F31:G31"/>
    <mergeCell ref="B3:C3"/>
    <mergeCell ref="B2:C2"/>
    <mergeCell ref="B28:D28"/>
    <mergeCell ref="F28:G28"/>
    <mergeCell ref="D2:G2"/>
    <mergeCell ref="D6:F6"/>
    <mergeCell ref="D4:F4"/>
    <mergeCell ref="B4:C4"/>
    <mergeCell ref="B5:C5"/>
    <mergeCell ref="B6:C6"/>
    <mergeCell ref="D5:G5"/>
  </mergeCells>
  <phoneticPr fontId="0" type="noConversion"/>
  <dataValidations count="1">
    <dataValidation type="decimal" allowBlank="1" showInputMessage="1" showErrorMessage="1" sqref="D20:D22">
      <formula1>0</formula1>
      <formula2>100000000</formula2>
    </dataValidation>
  </dataValidations>
  <pageMargins left="0.59055118110236227" right="0.59055118110236227" top="0.59055118110236227" bottom="0.59055118110236227" header="0.51181102362204722" footer="0.51181102362204722"/>
  <pageSetup paperSize="9" scale="91" orientation="portrait" verticalDpi="300" r:id="rId1"/>
  <headerFooter alignWithMargins="0">
    <oddHeader>Side &amp;P</oddHeader>
    <oddFooter>&amp;RSide 1 af 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9"/>
  <sheetViews>
    <sheetView showGridLines="0" zoomScale="75" workbookViewId="0">
      <selection activeCell="C24" sqref="C24"/>
    </sheetView>
  </sheetViews>
  <sheetFormatPr defaultColWidth="9.140625" defaultRowHeight="12.75" x14ac:dyDescent="0.2"/>
  <cols>
    <col min="1" max="1" width="4.42578125" style="1" customWidth="1"/>
    <col min="2" max="2" width="54.7109375" style="1" customWidth="1"/>
    <col min="3" max="3" width="15.7109375" style="1" customWidth="1"/>
    <col min="4" max="4" width="5" style="1" customWidth="1"/>
    <col min="5" max="5" width="17.7109375" style="1" customWidth="1"/>
    <col min="6" max="6" width="4.42578125" style="1" customWidth="1"/>
    <col min="7" max="16384" width="9.140625" style="1"/>
  </cols>
  <sheetData>
    <row r="1" spans="1:6" ht="20.100000000000001" customHeight="1" thickBot="1" x14ac:dyDescent="0.25">
      <c r="A1" s="17"/>
      <c r="B1" s="18" t="s">
        <v>31</v>
      </c>
      <c r="C1" s="19"/>
      <c r="D1" s="19"/>
      <c r="E1" s="19"/>
      <c r="F1" s="20"/>
    </row>
    <row r="2" spans="1:6" ht="18" customHeight="1" thickBot="1" x14ac:dyDescent="0.25">
      <c r="A2" s="21"/>
      <c r="B2" s="197" t="s">
        <v>32</v>
      </c>
      <c r="C2" s="198"/>
      <c r="D2" s="199"/>
      <c r="E2" s="85"/>
      <c r="F2" s="22"/>
    </row>
    <row r="3" spans="1:6" ht="18" customHeight="1" thickBot="1" x14ac:dyDescent="0.25">
      <c r="A3" s="21"/>
      <c r="B3" s="197" t="s">
        <v>33</v>
      </c>
      <c r="C3" s="198"/>
      <c r="D3" s="199"/>
      <c r="E3" s="86"/>
      <c r="F3" s="22"/>
    </row>
    <row r="4" spans="1:6" ht="18" customHeight="1" thickBot="1" x14ac:dyDescent="0.25">
      <c r="A4" s="21"/>
      <c r="B4" s="197" t="s">
        <v>98</v>
      </c>
      <c r="C4" s="198"/>
      <c r="D4" s="199"/>
      <c r="E4" s="85"/>
      <c r="F4" s="22"/>
    </row>
    <row r="5" spans="1:6" ht="18" customHeight="1" thickBot="1" x14ac:dyDescent="0.25">
      <c r="A5" s="21"/>
      <c r="B5" s="197" t="s">
        <v>46</v>
      </c>
      <c r="C5" s="198"/>
      <c r="D5" s="199"/>
      <c r="E5" s="86"/>
      <c r="F5" s="22"/>
    </row>
    <row r="6" spans="1:6" ht="18" customHeight="1" thickBot="1" x14ac:dyDescent="0.25">
      <c r="A6" s="21"/>
      <c r="B6" s="197" t="s">
        <v>34</v>
      </c>
      <c r="C6" s="198"/>
      <c r="D6" s="199"/>
      <c r="E6" s="81">
        <f>SUM(E2:E5)</f>
        <v>0</v>
      </c>
      <c r="F6" s="22"/>
    </row>
    <row r="7" spans="1:6" ht="20.100000000000001" customHeight="1" thickBot="1" x14ac:dyDescent="0.25">
      <c r="A7" s="21"/>
      <c r="B7" s="23" t="s">
        <v>35</v>
      </c>
      <c r="C7" s="15"/>
      <c r="D7" s="15"/>
      <c r="E7" s="16"/>
      <c r="F7" s="22"/>
    </row>
    <row r="8" spans="1:6" ht="18" customHeight="1" thickBot="1" x14ac:dyDescent="0.25">
      <c r="A8" s="21"/>
      <c r="B8" s="66" t="s">
        <v>36</v>
      </c>
      <c r="C8" s="115"/>
      <c r="D8" s="15"/>
      <c r="E8" s="164">
        <f>C8</f>
        <v>0</v>
      </c>
      <c r="F8" s="22"/>
    </row>
    <row r="9" spans="1:6" ht="18" customHeight="1" thickBot="1" x14ac:dyDescent="0.25">
      <c r="A9" s="21"/>
      <c r="B9" s="52" t="s">
        <v>37</v>
      </c>
      <c r="C9" s="116"/>
      <c r="D9" s="15"/>
      <c r="E9" s="164">
        <f>C9</f>
        <v>0</v>
      </c>
      <c r="F9" s="22"/>
    </row>
    <row r="10" spans="1:6" ht="18" customHeight="1" thickBot="1" x14ac:dyDescent="0.25">
      <c r="A10" s="21"/>
      <c r="B10" s="82" t="s">
        <v>38</v>
      </c>
      <c r="C10" s="116"/>
      <c r="D10" s="15"/>
      <c r="E10" s="164">
        <f>C10</f>
        <v>0</v>
      </c>
      <c r="F10" s="22"/>
    </row>
    <row r="11" spans="1:6" ht="18" customHeight="1" thickBot="1" x14ac:dyDescent="0.25">
      <c r="A11" s="21"/>
      <c r="B11" s="52" t="s">
        <v>39</v>
      </c>
      <c r="C11" s="116"/>
      <c r="D11" s="15"/>
      <c r="E11" s="164">
        <f>C11</f>
        <v>0</v>
      </c>
      <c r="F11" s="22"/>
    </row>
    <row r="12" spans="1:6" ht="18" customHeight="1" thickBot="1" x14ac:dyDescent="0.25">
      <c r="A12" s="21"/>
      <c r="B12" s="52" t="s">
        <v>40</v>
      </c>
      <c r="C12" s="116"/>
      <c r="D12" s="15"/>
      <c r="E12" s="164">
        <f>C12</f>
        <v>0</v>
      </c>
      <c r="F12" s="22"/>
    </row>
    <row r="13" spans="1:6" ht="18" customHeight="1" thickBot="1" x14ac:dyDescent="0.25">
      <c r="A13" s="21"/>
      <c r="B13" s="52" t="s">
        <v>102</v>
      </c>
      <c r="C13" s="148"/>
      <c r="D13" s="15"/>
      <c r="E13" s="163">
        <f>IF(SUM(C8:C12)*20%&gt;C13,C13,SUM(C8:C12)*20%)</f>
        <v>0</v>
      </c>
      <c r="F13" s="22"/>
    </row>
    <row r="14" spans="1:6" ht="18" customHeight="1" thickBot="1" x14ac:dyDescent="0.25">
      <c r="A14" s="21"/>
      <c r="B14" s="52" t="s">
        <v>41</v>
      </c>
      <c r="C14" s="26"/>
      <c r="D14" s="15"/>
      <c r="E14" s="147">
        <f>SUM(C8:C12)+E13</f>
        <v>0</v>
      </c>
      <c r="F14" s="22"/>
    </row>
    <row r="15" spans="1:6" ht="20.100000000000001" customHeight="1" thickBot="1" x14ac:dyDescent="0.25">
      <c r="A15" s="21"/>
      <c r="B15" s="23" t="s">
        <v>77</v>
      </c>
      <c r="C15" s="15"/>
      <c r="D15" s="15"/>
      <c r="E15" s="16"/>
      <c r="F15" s="22"/>
    </row>
    <row r="16" spans="1:6" ht="18" customHeight="1" thickBot="1" x14ac:dyDescent="0.25">
      <c r="A16" s="21"/>
      <c r="B16" s="55" t="s">
        <v>43</v>
      </c>
      <c r="C16" s="34">
        <f>IF(E$6=0,0,E$14/E$6*E2)</f>
        <v>0</v>
      </c>
      <c r="D16" s="167">
        <v>0.33333333333333331</v>
      </c>
      <c r="E16" s="169">
        <f>C16*D16</f>
        <v>0</v>
      </c>
      <c r="F16" s="22"/>
    </row>
    <row r="17" spans="1:6" ht="18" customHeight="1" thickBot="1" x14ac:dyDescent="0.25">
      <c r="A17" s="21"/>
      <c r="B17" s="52" t="s">
        <v>44</v>
      </c>
      <c r="C17" s="34">
        <f>IF(E$6=0,0,E$14/E$6*E3)</f>
        <v>0</v>
      </c>
      <c r="D17" s="168">
        <v>0.77777777777777779</v>
      </c>
      <c r="E17" s="169">
        <f>C17*D17</f>
        <v>0</v>
      </c>
      <c r="F17" s="22"/>
    </row>
    <row r="18" spans="1:6" ht="18" customHeight="1" thickBot="1" x14ac:dyDescent="0.25">
      <c r="A18" s="21"/>
      <c r="B18" s="52" t="s">
        <v>45</v>
      </c>
      <c r="C18" s="34">
        <f>IF(E$6=0,0,E$14/E$6*E4)</f>
        <v>0</v>
      </c>
      <c r="D18" s="168">
        <v>0.7142857142857143</v>
      </c>
      <c r="E18" s="169">
        <f>C18*D18</f>
        <v>0</v>
      </c>
      <c r="F18" s="22"/>
    </row>
    <row r="19" spans="1:6" ht="18" customHeight="1" thickBot="1" x14ac:dyDescent="0.25">
      <c r="A19" s="21"/>
      <c r="B19" s="55" t="s">
        <v>47</v>
      </c>
      <c r="C19" s="34">
        <f>IF(E$6=0,0,E$14/E$6*E5)</f>
        <v>0</v>
      </c>
      <c r="D19" s="167">
        <v>0.33333333333333331</v>
      </c>
      <c r="E19" s="169">
        <f>C19*D19</f>
        <v>0</v>
      </c>
      <c r="F19" s="22"/>
    </row>
    <row r="20" spans="1:6" ht="18" customHeight="1" thickBot="1" x14ac:dyDescent="0.25">
      <c r="A20" s="28" t="s">
        <v>50</v>
      </c>
      <c r="B20" s="55" t="s">
        <v>48</v>
      </c>
      <c r="C20" s="59">
        <f>SUM(C16:C19)</f>
        <v>0</v>
      </c>
      <c r="D20" s="61"/>
      <c r="E20" s="169">
        <f>SUM(E16:E19)</f>
        <v>0</v>
      </c>
      <c r="F20" s="22"/>
    </row>
    <row r="21" spans="1:6" ht="20.100000000000001" customHeight="1" thickBot="1" x14ac:dyDescent="0.25">
      <c r="A21" s="21"/>
      <c r="B21" s="166" t="s">
        <v>75</v>
      </c>
      <c r="C21" s="15"/>
      <c r="D21" s="15"/>
      <c r="E21" s="16"/>
      <c r="F21" s="22"/>
    </row>
    <row r="22" spans="1:6" ht="18" customHeight="1" thickBot="1" x14ac:dyDescent="0.25">
      <c r="A22" s="29"/>
      <c r="B22" s="57" t="s">
        <v>101</v>
      </c>
      <c r="C22" s="115"/>
      <c r="D22" s="58"/>
      <c r="E22" s="46"/>
      <c r="F22" s="22"/>
    </row>
    <row r="23" spans="1:6" ht="18" customHeight="1" thickBot="1" x14ac:dyDescent="0.25">
      <c r="A23" s="29"/>
      <c r="B23" s="52" t="s">
        <v>43</v>
      </c>
      <c r="C23" s="27">
        <f>C$22*E2</f>
        <v>0</v>
      </c>
      <c r="D23" s="53">
        <f>D16</f>
        <v>0.33333333333333331</v>
      </c>
      <c r="E23" s="162">
        <f>C23*D23</f>
        <v>0</v>
      </c>
      <c r="F23" s="22"/>
    </row>
    <row r="24" spans="1:6" ht="18" customHeight="1" thickBot="1" x14ac:dyDescent="0.25">
      <c r="A24" s="29"/>
      <c r="B24" s="52" t="s">
        <v>82</v>
      </c>
      <c r="C24" s="27">
        <f>C$22*E3</f>
        <v>0</v>
      </c>
      <c r="D24" s="54">
        <f>D17</f>
        <v>0.77777777777777779</v>
      </c>
      <c r="E24" s="162">
        <f>C24*D24</f>
        <v>0</v>
      </c>
      <c r="F24" s="22"/>
    </row>
    <row r="25" spans="1:6" ht="18" customHeight="1" thickBot="1" x14ac:dyDescent="0.25">
      <c r="A25" s="29"/>
      <c r="B25" s="52" t="s">
        <v>45</v>
      </c>
      <c r="C25" s="27">
        <f>C$22*E4</f>
        <v>0</v>
      </c>
      <c r="D25" s="54">
        <f>D18</f>
        <v>0.7142857142857143</v>
      </c>
      <c r="E25" s="162">
        <f>C25*D25</f>
        <v>0</v>
      </c>
      <c r="F25" s="22"/>
    </row>
    <row r="26" spans="1:6" ht="18" customHeight="1" thickBot="1" x14ac:dyDescent="0.25">
      <c r="A26" s="29"/>
      <c r="B26" s="55" t="s">
        <v>47</v>
      </c>
      <c r="C26" s="27">
        <f>C$22*E5</f>
        <v>0</v>
      </c>
      <c r="D26" s="54">
        <f>D19</f>
        <v>0.33333333333333331</v>
      </c>
      <c r="E26" s="162">
        <f>C26*D26</f>
        <v>0</v>
      </c>
      <c r="F26" s="22"/>
    </row>
    <row r="27" spans="1:6" ht="18" customHeight="1" thickBot="1" x14ac:dyDescent="0.25">
      <c r="A27" s="30" t="s">
        <v>51</v>
      </c>
      <c r="B27" s="196" t="s">
        <v>49</v>
      </c>
      <c r="C27" s="183"/>
      <c r="D27" s="184"/>
      <c r="E27" s="170">
        <f>SUM(E23:E26)</f>
        <v>0</v>
      </c>
      <c r="F27" s="22"/>
    </row>
    <row r="28" spans="1:6" ht="18" customHeight="1" thickBot="1" x14ac:dyDescent="0.25">
      <c r="A28" s="29"/>
      <c r="B28" s="196" t="s">
        <v>99</v>
      </c>
      <c r="C28" s="183"/>
      <c r="D28" s="184"/>
      <c r="E28" s="170">
        <f>MIN(E27,E20)</f>
        <v>0</v>
      </c>
      <c r="F28" s="22"/>
    </row>
    <row r="29" spans="1:6" x14ac:dyDescent="0.2">
      <c r="A29" s="29"/>
      <c r="B29" s="15"/>
      <c r="C29" s="15"/>
      <c r="D29" s="15"/>
      <c r="E29" s="15"/>
      <c r="F29" s="22"/>
    </row>
    <row r="30" spans="1:6" ht="15.75" thickBot="1" x14ac:dyDescent="0.25">
      <c r="A30" s="29"/>
      <c r="B30" s="43" t="s">
        <v>56</v>
      </c>
      <c r="C30" s="23"/>
      <c r="D30" s="15"/>
      <c r="E30" s="42"/>
      <c r="F30" s="22"/>
    </row>
    <row r="31" spans="1:6" ht="18" customHeight="1" thickBot="1" x14ac:dyDescent="0.25">
      <c r="A31" s="29"/>
      <c r="B31" s="60" t="s">
        <v>13</v>
      </c>
      <c r="C31" s="61"/>
      <c r="D31" s="62"/>
      <c r="E31" s="37"/>
      <c r="F31" s="22"/>
    </row>
    <row r="32" spans="1:6" ht="18" customHeight="1" thickBot="1" x14ac:dyDescent="0.25">
      <c r="A32" s="29"/>
      <c r="B32" s="60" t="s">
        <v>57</v>
      </c>
      <c r="C32" s="61"/>
      <c r="D32" s="62"/>
      <c r="E32" s="38">
        <f>E31*10%</f>
        <v>0</v>
      </c>
      <c r="F32" s="22"/>
    </row>
    <row r="33" spans="1:6" ht="18" customHeight="1" thickBot="1" x14ac:dyDescent="0.25">
      <c r="A33" s="29"/>
      <c r="B33" s="63" t="s">
        <v>14</v>
      </c>
      <c r="C33" s="64"/>
      <c r="D33" s="65"/>
      <c r="E33" s="38">
        <f>IF(E31&gt;0,E31-E32,0)</f>
        <v>0</v>
      </c>
      <c r="F33" s="22"/>
    </row>
    <row r="34" spans="1:6" ht="18" customHeight="1" thickBot="1" x14ac:dyDescent="0.25">
      <c r="A34" s="29"/>
      <c r="B34" s="56" t="s">
        <v>64</v>
      </c>
      <c r="C34" s="61"/>
      <c r="D34" s="62"/>
      <c r="E34" s="46">
        <f>E33*40%</f>
        <v>0</v>
      </c>
      <c r="F34" s="22"/>
    </row>
    <row r="35" spans="1:6" ht="20.100000000000001" customHeight="1" x14ac:dyDescent="0.2">
      <c r="A35" s="29"/>
      <c r="B35" s="23" t="s">
        <v>112</v>
      </c>
      <c r="C35" s="15"/>
      <c r="D35" s="15"/>
      <c r="E35" s="42"/>
      <c r="F35" s="22"/>
    </row>
    <row r="36" spans="1:6" ht="20.100000000000001" customHeight="1" thickBot="1" x14ac:dyDescent="0.25">
      <c r="A36" s="29"/>
      <c r="B36" s="23"/>
      <c r="C36" s="15"/>
      <c r="D36" s="15"/>
      <c r="E36" s="42"/>
      <c r="F36" s="22"/>
    </row>
    <row r="37" spans="1:6" ht="18" customHeight="1" thickBot="1" x14ac:dyDescent="0.25">
      <c r="A37" s="29"/>
      <c r="B37" s="196" t="s">
        <v>109</v>
      </c>
      <c r="C37" s="183"/>
      <c r="D37" s="184"/>
      <c r="E37" s="87">
        <f>IF(E31&gt;0,Undervisning!G24,0)</f>
        <v>0</v>
      </c>
      <c r="F37" s="22"/>
    </row>
    <row r="38" spans="1:6" ht="18" customHeight="1" thickBot="1" x14ac:dyDescent="0.25">
      <c r="A38" s="29"/>
      <c r="B38" s="197" t="s">
        <v>108</v>
      </c>
      <c r="C38" s="198"/>
      <c r="D38" s="199"/>
      <c r="E38" s="165">
        <f>MIN(E34,E28)</f>
        <v>0</v>
      </c>
      <c r="F38" s="22"/>
    </row>
    <row r="39" spans="1:6" ht="18" customHeight="1" thickBot="1" x14ac:dyDescent="0.25">
      <c r="A39" s="29"/>
      <c r="B39" s="197" t="s">
        <v>85</v>
      </c>
      <c r="C39" s="198"/>
      <c r="D39" s="199"/>
      <c r="E39" s="88">
        <f>E37+E38</f>
        <v>0</v>
      </c>
      <c r="F39" s="22"/>
    </row>
    <row r="40" spans="1:6" ht="18" customHeight="1" thickBot="1" x14ac:dyDescent="0.25">
      <c r="A40" s="29"/>
      <c r="B40" s="66" t="s">
        <v>78</v>
      </c>
      <c r="C40" s="67"/>
      <c r="D40" s="68"/>
      <c r="E40" s="46">
        <f>IF(E39&gt;=E33,0,E39-E33)</f>
        <v>0</v>
      </c>
      <c r="F40" s="22"/>
    </row>
    <row r="41" spans="1:6" ht="18" customHeight="1" thickBot="1" x14ac:dyDescent="0.25">
      <c r="A41" s="29"/>
      <c r="B41" s="196" t="s">
        <v>79</v>
      </c>
      <c r="C41" s="183"/>
      <c r="D41" s="184"/>
      <c r="E41" s="50">
        <f>IF(Undervisning!G38&gt;=0,0,Undervisning!G38)</f>
        <v>0</v>
      </c>
      <c r="F41" s="22"/>
    </row>
    <row r="42" spans="1:6" ht="18" customHeight="1" thickBot="1" x14ac:dyDescent="0.25">
      <c r="A42" s="29"/>
      <c r="B42" s="196" t="s">
        <v>74</v>
      </c>
      <c r="C42" s="183"/>
      <c r="D42" s="184"/>
      <c r="E42" s="51">
        <f>SUM(E40:E41)</f>
        <v>0</v>
      </c>
      <c r="F42" s="22"/>
    </row>
    <row r="43" spans="1:6" ht="18" customHeight="1" thickBot="1" x14ac:dyDescent="0.25">
      <c r="A43" s="29"/>
      <c r="B43" s="60" t="s">
        <v>100</v>
      </c>
      <c r="C43" s="61"/>
      <c r="D43" s="62"/>
      <c r="E43" s="45">
        <f>IF(E31&gt;0,E38/E33*100,0)</f>
        <v>0</v>
      </c>
      <c r="F43" s="22" t="s">
        <v>69</v>
      </c>
    </row>
    <row r="44" spans="1:6" ht="20.100000000000001" customHeight="1" thickBot="1" x14ac:dyDescent="0.25">
      <c r="A44" s="29"/>
      <c r="B44" s="23" t="s">
        <v>86</v>
      </c>
      <c r="C44" s="15"/>
      <c r="D44" s="15"/>
      <c r="E44" s="129"/>
      <c r="F44" s="22"/>
    </row>
    <row r="45" spans="1:6" ht="13.5" thickBot="1" x14ac:dyDescent="0.25">
      <c r="A45" s="29"/>
      <c r="B45" s="196" t="s">
        <v>87</v>
      </c>
      <c r="C45" s="183"/>
      <c r="D45" s="183"/>
      <c r="E45" s="146"/>
      <c r="F45" s="22"/>
    </row>
    <row r="46" spans="1:6" ht="13.5" thickBot="1" x14ac:dyDescent="0.25">
      <c r="A46" s="29"/>
      <c r="B46" s="196" t="s">
        <v>88</v>
      </c>
      <c r="C46" s="183"/>
      <c r="D46" s="184"/>
      <c r="E46" s="146"/>
      <c r="F46" s="22"/>
    </row>
    <row r="47" spans="1:6" ht="13.5" thickBot="1" x14ac:dyDescent="0.25">
      <c r="A47" s="29"/>
      <c r="B47" s="56" t="s">
        <v>97</v>
      </c>
      <c r="C47" s="138"/>
      <c r="D47" s="139"/>
      <c r="E47" s="146"/>
      <c r="F47" s="22"/>
    </row>
    <row r="48" spans="1:6" ht="13.5" thickBot="1" x14ac:dyDescent="0.25">
      <c r="A48" s="29"/>
      <c r="B48" s="196" t="s">
        <v>89</v>
      </c>
      <c r="C48" s="183"/>
      <c r="D48" s="184"/>
      <c r="E48" s="130">
        <f>SUM(E45:E47)</f>
        <v>0</v>
      </c>
      <c r="F48" s="22"/>
    </row>
    <row r="49" spans="1:6" ht="13.5" thickBot="1" x14ac:dyDescent="0.25">
      <c r="A49" s="31"/>
      <c r="B49" s="24"/>
      <c r="C49" s="24"/>
      <c r="D49" s="24"/>
      <c r="E49" s="24"/>
      <c r="F49" s="25"/>
    </row>
  </sheetData>
  <sheetProtection selectLockedCells="1"/>
  <mergeCells count="15">
    <mergeCell ref="B46:D46"/>
    <mergeCell ref="B48:D48"/>
    <mergeCell ref="B6:D6"/>
    <mergeCell ref="B39:D39"/>
    <mergeCell ref="B42:D42"/>
    <mergeCell ref="B41:D41"/>
    <mergeCell ref="B37:D37"/>
    <mergeCell ref="B38:D38"/>
    <mergeCell ref="B27:D27"/>
    <mergeCell ref="B28:D28"/>
    <mergeCell ref="B2:D2"/>
    <mergeCell ref="B3:D3"/>
    <mergeCell ref="B4:D4"/>
    <mergeCell ref="B5:D5"/>
    <mergeCell ref="B45:D45"/>
  </mergeCells>
  <phoneticPr fontId="0" type="noConversion"/>
  <dataValidations count="1">
    <dataValidation type="decimal" allowBlank="1" showInputMessage="1" showErrorMessage="1" sqref="C13">
      <formula1>0</formula1>
      <formula2>1000000</formula2>
    </dataValidation>
  </dataValidations>
  <printOptions gridLinesSet="0"/>
  <pageMargins left="0.59055118110236227" right="0.59055118110236227" top="0.39370078740157483" bottom="0.39370078740157483" header="0.51181102362204722" footer="0.51181102362204722"/>
  <pageSetup paperSize="9" scale="90" orientation="portrait" r:id="rId1"/>
  <headerFooter alignWithMargins="0">
    <oddFooter>&amp;Rside 2 af 3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5"/>
  <sheetViews>
    <sheetView showGridLines="0" workbookViewId="0">
      <selection activeCell="I17" sqref="I17"/>
    </sheetView>
  </sheetViews>
  <sheetFormatPr defaultColWidth="9.140625" defaultRowHeight="12.75" x14ac:dyDescent="0.2"/>
  <cols>
    <col min="1" max="1" width="4.7109375" style="1" customWidth="1"/>
    <col min="2" max="2" width="23" style="1" customWidth="1"/>
    <col min="3" max="3" width="15.42578125" style="1" customWidth="1"/>
    <col min="4" max="4" width="14" style="1" customWidth="1"/>
    <col min="5" max="5" width="15" style="1" customWidth="1"/>
    <col min="6" max="6" width="15" style="1" hidden="1" customWidth="1"/>
    <col min="7" max="7" width="17" style="1" customWidth="1"/>
    <col min="8" max="8" width="6.42578125" style="1" customWidth="1"/>
    <col min="9" max="16384" width="9.140625" style="1"/>
  </cols>
  <sheetData>
    <row r="1" spans="1:8" ht="15" x14ac:dyDescent="0.2">
      <c r="A1" s="32"/>
      <c r="B1" s="204"/>
      <c r="C1" s="204"/>
      <c r="D1" s="204"/>
      <c r="E1" s="204"/>
      <c r="F1" s="204"/>
      <c r="G1" s="204"/>
      <c r="H1" s="20"/>
    </row>
    <row r="2" spans="1:8" ht="20.100000000000001" customHeight="1" thickBot="1" x14ac:dyDescent="0.25">
      <c r="A2" s="29"/>
      <c r="B2" s="203" t="s">
        <v>80</v>
      </c>
      <c r="C2" s="203"/>
      <c r="D2" s="203"/>
      <c r="E2" s="203"/>
      <c r="F2" s="203"/>
      <c r="G2" s="203"/>
      <c r="H2" s="22"/>
    </row>
    <row r="3" spans="1:8" ht="13.5" customHeight="1" x14ac:dyDescent="0.2">
      <c r="A3" s="29"/>
      <c r="B3" s="15"/>
      <c r="C3" s="107"/>
      <c r="D3" s="108"/>
      <c r="E3" s="107"/>
      <c r="F3" s="109"/>
      <c r="G3" s="109" t="s">
        <v>93</v>
      </c>
      <c r="H3" s="22"/>
    </row>
    <row r="4" spans="1:8" ht="13.5" customHeight="1" x14ac:dyDescent="0.2">
      <c r="A4" s="29"/>
      <c r="B4" s="15"/>
      <c r="C4" s="135" t="s">
        <v>18</v>
      </c>
      <c r="D4" s="136" t="s">
        <v>96</v>
      </c>
      <c r="E4" s="135" t="s">
        <v>67</v>
      </c>
      <c r="F4" s="137"/>
      <c r="G4" s="137" t="s">
        <v>95</v>
      </c>
      <c r="H4" s="22"/>
    </row>
    <row r="5" spans="1:8" ht="12.75" customHeight="1" thickBot="1" x14ac:dyDescent="0.25">
      <c r="A5" s="29"/>
      <c r="B5" s="15"/>
      <c r="C5" s="105" t="s">
        <v>65</v>
      </c>
      <c r="D5" s="106" t="s">
        <v>66</v>
      </c>
      <c r="E5" s="105" t="s">
        <v>68</v>
      </c>
      <c r="F5" s="110"/>
      <c r="G5" s="110" t="s">
        <v>94</v>
      </c>
      <c r="H5" s="22"/>
    </row>
    <row r="6" spans="1:8" ht="20.100000000000001" customHeight="1" thickBot="1" x14ac:dyDescent="0.25">
      <c r="A6" s="29"/>
      <c r="B6" s="101" t="s">
        <v>26</v>
      </c>
      <c r="C6" s="92"/>
      <c r="D6" s="90"/>
      <c r="E6" s="95"/>
      <c r="F6" s="140"/>
      <c r="G6" s="117"/>
      <c r="H6" s="22"/>
    </row>
    <row r="7" spans="1:8" ht="20.100000000000001" customHeight="1" thickBot="1" x14ac:dyDescent="0.25">
      <c r="A7" s="29"/>
      <c r="B7" s="102" t="s">
        <v>27</v>
      </c>
      <c r="C7" s="93"/>
      <c r="D7" s="91"/>
      <c r="E7" s="96"/>
      <c r="F7" s="141"/>
      <c r="G7" s="118"/>
      <c r="H7" s="22"/>
    </row>
    <row r="8" spans="1:8" ht="20.100000000000001" customHeight="1" thickBot="1" x14ac:dyDescent="0.25">
      <c r="A8" s="29"/>
      <c r="B8" s="103" t="s">
        <v>24</v>
      </c>
      <c r="C8" s="94"/>
      <c r="D8" s="91"/>
      <c r="E8" s="96"/>
      <c r="F8" s="141"/>
      <c r="G8" s="118"/>
      <c r="H8" s="22"/>
    </row>
    <row r="9" spans="1:8" ht="20.100000000000001" customHeight="1" thickBot="1" x14ac:dyDescent="0.25">
      <c r="A9" s="29"/>
      <c r="B9" s="102" t="s">
        <v>25</v>
      </c>
      <c r="C9" s="94"/>
      <c r="D9" s="91"/>
      <c r="E9" s="96"/>
      <c r="F9" s="142"/>
      <c r="G9" s="119"/>
      <c r="H9" s="22"/>
    </row>
    <row r="10" spans="1:8" ht="20.100000000000001" customHeight="1" thickBot="1" x14ac:dyDescent="0.25">
      <c r="A10" s="29"/>
      <c r="B10" s="103" t="s">
        <v>2</v>
      </c>
      <c r="C10" s="94"/>
      <c r="D10" s="91"/>
      <c r="E10" s="96"/>
      <c r="F10" s="141"/>
      <c r="G10" s="118"/>
      <c r="H10" s="22"/>
    </row>
    <row r="11" spans="1:8" ht="20.100000000000001" customHeight="1" thickBot="1" x14ac:dyDescent="0.25">
      <c r="A11" s="29"/>
      <c r="B11" s="102" t="s">
        <v>28</v>
      </c>
      <c r="C11" s="94"/>
      <c r="D11" s="91"/>
      <c r="E11" s="96"/>
      <c r="F11" s="142"/>
      <c r="G11" s="119"/>
      <c r="H11" s="22"/>
    </row>
    <row r="12" spans="1:8" ht="20.100000000000001" customHeight="1" thickBot="1" x14ac:dyDescent="0.25">
      <c r="A12" s="29"/>
      <c r="B12" s="103" t="s">
        <v>29</v>
      </c>
      <c r="C12" s="94"/>
      <c r="D12" s="91"/>
      <c r="E12" s="96"/>
      <c r="F12" s="141"/>
      <c r="G12" s="118"/>
      <c r="H12" s="22"/>
    </row>
    <row r="13" spans="1:8" ht="20.100000000000001" customHeight="1" thickBot="1" x14ac:dyDescent="0.25">
      <c r="A13" s="29"/>
      <c r="B13" s="103" t="s">
        <v>30</v>
      </c>
      <c r="C13" s="94"/>
      <c r="D13" s="91"/>
      <c r="E13" s="96"/>
      <c r="F13" s="141"/>
      <c r="G13" s="118"/>
      <c r="H13" s="22"/>
    </row>
    <row r="14" spans="1:8" ht="20.100000000000001" customHeight="1" thickBot="1" x14ac:dyDescent="0.25">
      <c r="A14" s="29"/>
      <c r="B14" s="161" t="s">
        <v>110</v>
      </c>
      <c r="C14" s="92"/>
      <c r="D14" s="90"/>
      <c r="E14" s="95"/>
      <c r="F14" s="142"/>
      <c r="G14" s="119"/>
      <c r="H14" s="22"/>
    </row>
    <row r="15" spans="1:8" ht="20.100000000000001" customHeight="1" thickBot="1" x14ac:dyDescent="0.25">
      <c r="A15" s="29"/>
      <c r="B15" s="60"/>
      <c r="C15" s="94"/>
      <c r="D15" s="91"/>
      <c r="E15" s="96"/>
      <c r="F15" s="141"/>
      <c r="G15" s="118"/>
      <c r="H15" s="22"/>
    </row>
    <row r="16" spans="1:8" ht="20.100000000000001" customHeight="1" thickBot="1" x14ac:dyDescent="0.25">
      <c r="A16" s="29"/>
      <c r="B16" s="104" t="s">
        <v>23</v>
      </c>
      <c r="C16" s="111">
        <f>SUM(C6:C15)</f>
        <v>0</v>
      </c>
      <c r="D16" s="112">
        <f>SUM(D6:D15)</f>
        <v>0</v>
      </c>
      <c r="E16" s="153">
        <f>IF(SUM(E6:E15)=Undervisning!E10,SUM(E6:E15),F16)</f>
        <v>0</v>
      </c>
      <c r="F16" s="144" t="s">
        <v>107</v>
      </c>
      <c r="G16" s="145">
        <f>IF(SUM(G6:G15)='Felksible tilrettelæggelse'!E6,SUM(G6:G15),F16)</f>
        <v>0</v>
      </c>
      <c r="H16" s="22"/>
    </row>
    <row r="17" spans="1:8" ht="20.100000000000001" customHeight="1" thickBot="1" x14ac:dyDescent="0.25">
      <c r="A17" s="29"/>
      <c r="B17" s="131" t="s">
        <v>90</v>
      </c>
      <c r="C17" s="85"/>
      <c r="D17" s="132"/>
      <c r="E17" s="132"/>
      <c r="F17" s="132"/>
      <c r="G17" s="133"/>
      <c r="H17" s="22"/>
    </row>
    <row r="18" spans="1:8" ht="20.100000000000001" customHeight="1" thickBot="1" x14ac:dyDescent="0.25">
      <c r="A18" s="29"/>
      <c r="B18" s="134"/>
      <c r="C18" s="132"/>
      <c r="D18" s="132"/>
      <c r="E18" s="132"/>
      <c r="F18" s="132"/>
      <c r="G18" s="133"/>
      <c r="H18" s="22"/>
    </row>
    <row r="19" spans="1:8" ht="20.100000000000001" customHeight="1" thickBot="1" x14ac:dyDescent="0.25">
      <c r="A19" s="29"/>
      <c r="B19" s="200" t="s">
        <v>91</v>
      </c>
      <c r="C19" s="201"/>
      <c r="D19" s="202"/>
      <c r="E19" s="85"/>
      <c r="F19" s="143"/>
      <c r="G19" s="133"/>
      <c r="H19" s="22"/>
    </row>
    <row r="20" spans="1:8" ht="20.100000000000001" customHeight="1" thickBot="1" x14ac:dyDescent="0.25">
      <c r="A20" s="29"/>
      <c r="B20" s="200" t="s">
        <v>92</v>
      </c>
      <c r="C20" s="201"/>
      <c r="D20" s="202"/>
      <c r="E20" s="85"/>
      <c r="F20" s="143"/>
      <c r="G20" s="133"/>
      <c r="H20" s="22"/>
    </row>
    <row r="21" spans="1:8" ht="20.100000000000001" customHeight="1" x14ac:dyDescent="0.2">
      <c r="A21" s="29"/>
      <c r="B21" s="15"/>
      <c r="C21" s="97"/>
      <c r="D21" s="15"/>
      <c r="E21" s="15"/>
      <c r="F21" s="15"/>
      <c r="G21" s="15"/>
      <c r="H21" s="22"/>
    </row>
    <row r="22" spans="1:8" s="89" customFormat="1" ht="20.100000000000001" customHeight="1" thickBot="1" x14ac:dyDescent="0.25">
      <c r="A22" s="29"/>
      <c r="B22" s="23" t="s">
        <v>15</v>
      </c>
      <c r="C22" s="15"/>
      <c r="D22" s="15"/>
      <c r="E22" s="15"/>
      <c r="F22" s="15"/>
      <c r="G22" s="98"/>
      <c r="H22" s="22"/>
    </row>
    <row r="23" spans="1:8" ht="15" customHeight="1" x14ac:dyDescent="0.2">
      <c r="A23" s="29"/>
      <c r="B23" s="5" t="s">
        <v>16</v>
      </c>
      <c r="C23" s="3"/>
      <c r="D23" s="3"/>
      <c r="E23" s="3"/>
      <c r="F23" s="3"/>
      <c r="G23" s="8"/>
      <c r="H23" s="22"/>
    </row>
    <row r="24" spans="1:8" ht="15" customHeight="1" x14ac:dyDescent="0.2">
      <c r="A24" s="29"/>
      <c r="B24" s="9"/>
      <c r="C24" s="10"/>
      <c r="D24" s="10"/>
      <c r="E24" s="10"/>
      <c r="F24" s="10"/>
      <c r="G24" s="11"/>
      <c r="H24" s="22"/>
    </row>
    <row r="25" spans="1:8" ht="15" customHeight="1" x14ac:dyDescent="0.2">
      <c r="A25" s="29"/>
      <c r="B25" s="9"/>
      <c r="C25" s="10"/>
      <c r="D25" s="10"/>
      <c r="E25" s="10"/>
      <c r="F25" s="10"/>
      <c r="G25" s="11"/>
      <c r="H25" s="22"/>
    </row>
    <row r="26" spans="1:8" ht="15" customHeight="1" x14ac:dyDescent="0.2">
      <c r="A26" s="29"/>
      <c r="B26" s="9"/>
      <c r="C26" s="10"/>
      <c r="D26" s="10"/>
      <c r="E26" s="10"/>
      <c r="F26" s="10"/>
      <c r="G26" s="11"/>
      <c r="H26" s="22"/>
    </row>
    <row r="27" spans="1:8" ht="15" customHeight="1" x14ac:dyDescent="0.2">
      <c r="A27" s="29"/>
      <c r="B27" s="9"/>
      <c r="C27" s="10"/>
      <c r="D27" s="10"/>
      <c r="E27" s="10"/>
      <c r="F27" s="10"/>
      <c r="G27" s="11"/>
      <c r="H27" s="22"/>
    </row>
    <row r="28" spans="1:8" ht="15" customHeight="1" x14ac:dyDescent="0.2">
      <c r="A28" s="29"/>
      <c r="B28" s="9"/>
      <c r="C28" s="10"/>
      <c r="D28" s="10"/>
      <c r="E28" s="10"/>
      <c r="F28" s="10"/>
      <c r="G28" s="11"/>
      <c r="H28" s="22"/>
    </row>
    <row r="29" spans="1:8" ht="15" customHeight="1" x14ac:dyDescent="0.2">
      <c r="A29" s="29"/>
      <c r="B29" s="9"/>
      <c r="C29" s="10"/>
      <c r="D29" s="10"/>
      <c r="E29" s="10"/>
      <c r="F29" s="10"/>
      <c r="G29" s="11"/>
      <c r="H29" s="22"/>
    </row>
    <row r="30" spans="1:8" ht="15" customHeight="1" x14ac:dyDescent="0.2">
      <c r="A30" s="29"/>
      <c r="B30" s="9"/>
      <c r="C30" s="10"/>
      <c r="D30" s="10"/>
      <c r="E30" s="10"/>
      <c r="F30" s="10"/>
      <c r="G30" s="11"/>
      <c r="H30" s="22"/>
    </row>
    <row r="31" spans="1:8" ht="15" customHeight="1" x14ac:dyDescent="0.2">
      <c r="A31" s="29"/>
      <c r="B31" s="9"/>
      <c r="C31" s="10"/>
      <c r="D31" s="10"/>
      <c r="E31" s="10"/>
      <c r="F31" s="10"/>
      <c r="G31" s="11"/>
      <c r="H31" s="22"/>
    </row>
    <row r="32" spans="1:8" ht="15" customHeight="1" x14ac:dyDescent="0.2">
      <c r="A32" s="29"/>
      <c r="B32" s="9"/>
      <c r="C32" s="10"/>
      <c r="D32" s="10"/>
      <c r="E32" s="10"/>
      <c r="F32" s="10"/>
      <c r="G32" s="11"/>
      <c r="H32" s="22"/>
    </row>
    <row r="33" spans="1:8" ht="15" customHeight="1" x14ac:dyDescent="0.2">
      <c r="A33" s="29"/>
      <c r="B33" s="9"/>
      <c r="C33" s="10"/>
      <c r="D33" s="10"/>
      <c r="E33" s="10"/>
      <c r="F33" s="10"/>
      <c r="G33" s="11"/>
      <c r="H33" s="22"/>
    </row>
    <row r="34" spans="1:8" ht="15" customHeight="1" x14ac:dyDescent="0.2">
      <c r="A34" s="29"/>
      <c r="B34" s="9"/>
      <c r="C34" s="10"/>
      <c r="D34" s="10"/>
      <c r="E34" s="10"/>
      <c r="F34" s="10"/>
      <c r="G34" s="11"/>
      <c r="H34" s="22"/>
    </row>
    <row r="35" spans="1:8" ht="15" customHeight="1" x14ac:dyDescent="0.2">
      <c r="A35" s="29"/>
      <c r="B35" s="9"/>
      <c r="C35" s="10"/>
      <c r="D35" s="10"/>
      <c r="E35" s="10"/>
      <c r="F35" s="10"/>
      <c r="G35" s="11"/>
      <c r="H35" s="22"/>
    </row>
    <row r="36" spans="1:8" ht="15" customHeight="1" x14ac:dyDescent="0.2">
      <c r="A36" s="29"/>
      <c r="B36" s="9"/>
      <c r="C36" s="10"/>
      <c r="D36" s="10"/>
      <c r="E36" s="10"/>
      <c r="F36" s="10"/>
      <c r="G36" s="11"/>
      <c r="H36" s="22"/>
    </row>
    <row r="37" spans="1:8" ht="15" customHeight="1" x14ac:dyDescent="0.2">
      <c r="A37" s="29"/>
      <c r="B37" s="9"/>
      <c r="C37" s="10"/>
      <c r="D37" s="10"/>
      <c r="E37" s="10"/>
      <c r="F37" s="10"/>
      <c r="G37" s="11"/>
      <c r="H37" s="22"/>
    </row>
    <row r="38" spans="1:8" ht="15" customHeight="1" x14ac:dyDescent="0.2">
      <c r="A38" s="29"/>
      <c r="B38" s="9"/>
      <c r="C38" s="10"/>
      <c r="D38" s="10"/>
      <c r="E38" s="10"/>
      <c r="F38" s="10"/>
      <c r="G38" s="11"/>
      <c r="H38" s="22"/>
    </row>
    <row r="39" spans="1:8" ht="15" customHeight="1" thickBot="1" x14ac:dyDescent="0.25">
      <c r="A39" s="29"/>
      <c r="B39" s="9"/>
      <c r="C39" s="10"/>
      <c r="D39" s="10"/>
      <c r="E39" s="10"/>
      <c r="F39" s="10"/>
      <c r="G39" s="11"/>
      <c r="H39" s="22"/>
    </row>
    <row r="40" spans="1:8" ht="15" customHeight="1" x14ac:dyDescent="0.2">
      <c r="A40" s="29"/>
      <c r="B40" s="2" t="s">
        <v>21</v>
      </c>
      <c r="C40" s="100"/>
      <c r="D40" s="100"/>
      <c r="E40" s="100"/>
      <c r="F40" s="100"/>
      <c r="G40" s="156"/>
      <c r="H40" s="22"/>
    </row>
    <row r="41" spans="1:8" ht="15" customHeight="1" x14ac:dyDescent="0.2">
      <c r="A41" s="29"/>
      <c r="B41" s="9"/>
      <c r="C41" s="10"/>
      <c r="D41" s="10"/>
      <c r="E41" s="10"/>
      <c r="F41" s="10"/>
      <c r="G41" s="11"/>
      <c r="H41" s="22"/>
    </row>
    <row r="42" spans="1:8" ht="15" customHeight="1" x14ac:dyDescent="0.2">
      <c r="A42" s="29"/>
      <c r="B42" s="6" t="s">
        <v>17</v>
      </c>
      <c r="C42" s="10"/>
      <c r="D42" s="10"/>
      <c r="E42" s="10"/>
      <c r="F42" s="10"/>
      <c r="G42" s="11"/>
      <c r="H42" s="22"/>
    </row>
    <row r="43" spans="1:8" ht="15" customHeight="1" thickBot="1" x14ac:dyDescent="0.25">
      <c r="A43" s="29"/>
      <c r="B43" s="12"/>
      <c r="C43" s="14"/>
      <c r="D43" s="14"/>
      <c r="E43" s="14"/>
      <c r="F43" s="14"/>
      <c r="G43" s="157"/>
      <c r="H43" s="22"/>
    </row>
    <row r="44" spans="1:8" ht="15" customHeight="1" thickBot="1" x14ac:dyDescent="0.25">
      <c r="A44" s="29"/>
      <c r="B44" s="23" t="s">
        <v>20</v>
      </c>
      <c r="C44" s="15"/>
      <c r="D44" s="15"/>
      <c r="E44" s="15"/>
      <c r="F44" s="15"/>
      <c r="G44" s="99"/>
      <c r="H44" s="22"/>
    </row>
    <row r="45" spans="1:8" ht="15" customHeight="1" x14ac:dyDescent="0.2">
      <c r="A45" s="29"/>
      <c r="B45" s="154" t="s">
        <v>106</v>
      </c>
      <c r="C45" s="100"/>
      <c r="D45" s="158"/>
      <c r="E45" s="100"/>
      <c r="F45" s="100"/>
      <c r="G45" s="159"/>
      <c r="H45" s="22"/>
    </row>
    <row r="46" spans="1:8" ht="15" customHeight="1" x14ac:dyDescent="0.2">
      <c r="A46" s="29"/>
      <c r="B46" s="9"/>
      <c r="C46" s="10"/>
      <c r="D46" s="13"/>
      <c r="E46" s="10"/>
      <c r="F46" s="10"/>
      <c r="G46" s="160"/>
      <c r="H46" s="22"/>
    </row>
    <row r="47" spans="1:8" ht="15" customHeight="1" x14ac:dyDescent="0.2">
      <c r="A47" s="29"/>
      <c r="B47" s="155" t="s">
        <v>17</v>
      </c>
      <c r="C47" s="10"/>
      <c r="D47" s="13"/>
      <c r="E47" s="10"/>
      <c r="F47" s="10"/>
      <c r="G47" s="160"/>
      <c r="H47" s="22"/>
    </row>
    <row r="48" spans="1:8" ht="15" customHeight="1" x14ac:dyDescent="0.2">
      <c r="A48" s="29"/>
      <c r="B48" s="9"/>
      <c r="C48" s="10"/>
      <c r="D48" s="10"/>
      <c r="E48" s="10"/>
      <c r="F48" s="10"/>
      <c r="G48" s="11"/>
      <c r="H48" s="22"/>
    </row>
    <row r="49" spans="1:8" ht="15" customHeight="1" x14ac:dyDescent="0.2">
      <c r="A49" s="29"/>
      <c r="B49" s="9"/>
      <c r="C49" s="10"/>
      <c r="D49" s="10"/>
      <c r="E49" s="10"/>
      <c r="F49" s="10"/>
      <c r="G49" s="11"/>
      <c r="H49" s="22"/>
    </row>
    <row r="50" spans="1:8" ht="15" customHeight="1" x14ac:dyDescent="0.2">
      <c r="A50" s="29"/>
      <c r="B50" s="9"/>
      <c r="C50" s="10"/>
      <c r="D50" s="10"/>
      <c r="E50" s="10"/>
      <c r="F50" s="10"/>
      <c r="G50" s="11"/>
      <c r="H50" s="22"/>
    </row>
    <row r="51" spans="1:8" ht="15" customHeight="1" x14ac:dyDescent="0.2">
      <c r="A51" s="29"/>
      <c r="B51" s="9"/>
      <c r="C51" s="10"/>
      <c r="D51" s="10"/>
      <c r="E51" s="10"/>
      <c r="F51" s="10"/>
      <c r="G51" s="11"/>
      <c r="H51" s="22"/>
    </row>
    <row r="52" spans="1:8" ht="15" customHeight="1" x14ac:dyDescent="0.2">
      <c r="A52" s="29"/>
      <c r="B52" s="9"/>
      <c r="C52" s="10"/>
      <c r="D52" s="10"/>
      <c r="E52" s="10"/>
      <c r="F52" s="10"/>
      <c r="G52" s="11"/>
      <c r="H52" s="22"/>
    </row>
    <row r="53" spans="1:8" ht="15" customHeight="1" x14ac:dyDescent="0.2">
      <c r="A53" s="29"/>
      <c r="B53" s="9"/>
      <c r="C53" s="10"/>
      <c r="D53" s="10"/>
      <c r="E53" s="10"/>
      <c r="F53" s="10"/>
      <c r="G53" s="11"/>
      <c r="H53" s="22"/>
    </row>
    <row r="54" spans="1:8" ht="15" customHeight="1" thickBot="1" x14ac:dyDescent="0.25">
      <c r="A54" s="29"/>
      <c r="B54" s="12"/>
      <c r="C54" s="14"/>
      <c r="D54" s="14"/>
      <c r="E54" s="14"/>
      <c r="F54" s="14"/>
      <c r="G54" s="157"/>
      <c r="H54" s="22"/>
    </row>
    <row r="55" spans="1:8" ht="15" customHeight="1" thickBot="1" x14ac:dyDescent="0.25">
      <c r="A55" s="31"/>
      <c r="B55" s="24"/>
      <c r="C55" s="24"/>
      <c r="D55" s="24"/>
      <c r="E55" s="24"/>
      <c r="F55" s="24"/>
      <c r="G55" s="24"/>
      <c r="H55" s="25"/>
    </row>
  </sheetData>
  <sheetProtection selectLockedCells="1"/>
  <mergeCells count="4">
    <mergeCell ref="B19:D19"/>
    <mergeCell ref="B20:D20"/>
    <mergeCell ref="B2:G2"/>
    <mergeCell ref="B1:G1"/>
  </mergeCells>
  <phoneticPr fontId="0" type="noConversion"/>
  <conditionalFormatting sqref="E16 G16">
    <cfRule type="cellIs" dxfId="0" priority="1" stopIfTrue="1" operator="equal">
      <formula>"Fejl !!!"</formula>
    </cfRule>
  </conditionalFormatting>
  <printOptions gridLinesSet="0"/>
  <pageMargins left="0.59055118110236227" right="0.59055118110236227" top="0.59055118110236227" bottom="0.59055118110236227" header="0.51181102362204722" footer="0.51181102362204722"/>
  <pageSetup paperSize="9" scale="85" orientation="portrait" r:id="rId1"/>
  <headerFooter alignWithMargins="0">
    <oddFooter>&amp;RSide 3 af 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Undervisning</vt:lpstr>
      <vt:lpstr>Felksible tilrettelæggelse</vt:lpstr>
      <vt:lpstr>Statistik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afregningsskema</dc:title>
  <dc:creator>Herlev Kommune</dc:creator>
  <cp:lastModifiedBy>Mie Friis Poulsen</cp:lastModifiedBy>
  <cp:lastPrinted>2010-12-02T11:53:12Z</cp:lastPrinted>
  <dcterms:created xsi:type="dcterms:W3CDTF">2000-08-30T12:22:28Z</dcterms:created>
  <dcterms:modified xsi:type="dcterms:W3CDTF">2023-02-21T07:26:37Z</dcterms:modified>
</cp:coreProperties>
</file>